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4" windowWidth="22980" windowHeight="9816"/>
  </bookViews>
  <sheets>
    <sheet name="Лист1" sheetId="1" r:id="rId1"/>
    <sheet name="Лист2" sheetId="2" r:id="rId2"/>
    <sheet name="Лист3" sheetId="3" r:id="rId3"/>
  </sheets>
  <definedNames>
    <definedName name="_ftnref1" localSheetId="0">Лист1!$B$210</definedName>
    <definedName name="_xlnm.Print_Area" localSheetId="0">Лист1!$A$1:$M$379</definedName>
  </definedNames>
  <calcPr calcId="145621"/>
</workbook>
</file>

<file path=xl/calcChain.xml><?xml version="1.0" encoding="utf-8"?>
<calcChain xmlns="http://schemas.openxmlformats.org/spreadsheetml/2006/main">
  <c r="E210" i="1" l="1"/>
  <c r="E205" i="1"/>
  <c r="E8" i="1" l="1"/>
  <c r="E9" i="1"/>
  <c r="E10" i="1"/>
  <c r="E11" i="1"/>
  <c r="E12" i="1"/>
  <c r="D9" i="1"/>
  <c r="D10" i="1"/>
  <c r="D11" i="1"/>
  <c r="D12" i="1"/>
  <c r="D8" i="1"/>
  <c r="H155" i="1" l="1"/>
  <c r="I155" i="1"/>
  <c r="J155" i="1"/>
  <c r="G155" i="1"/>
  <c r="F161" i="1" l="1"/>
  <c r="H205" i="1" l="1"/>
  <c r="I205" i="1"/>
  <c r="J205" i="1"/>
  <c r="G205" i="1"/>
  <c r="F127" i="1" l="1"/>
  <c r="H250" i="1" l="1"/>
  <c r="I250" i="1"/>
  <c r="J250" i="1"/>
  <c r="G250" i="1"/>
  <c r="H280" i="1" l="1"/>
  <c r="I280" i="1"/>
  <c r="J280" i="1"/>
  <c r="G280" i="1"/>
  <c r="H300" i="1" l="1"/>
  <c r="I300" i="1"/>
  <c r="J300" i="1"/>
  <c r="G300" i="1"/>
  <c r="H230" i="1"/>
  <c r="I230" i="1"/>
  <c r="J230" i="1"/>
  <c r="G230" i="1"/>
  <c r="H335" i="1"/>
  <c r="I335" i="1"/>
  <c r="J335" i="1"/>
  <c r="G335" i="1"/>
  <c r="H320" i="1" l="1"/>
  <c r="I320" i="1"/>
  <c r="J320" i="1"/>
  <c r="G320" i="1"/>
  <c r="H185" i="1" l="1"/>
  <c r="I185" i="1"/>
  <c r="J185" i="1"/>
  <c r="G185" i="1"/>
  <c r="F156" i="1" l="1"/>
  <c r="H135" i="1" l="1"/>
  <c r="I135" i="1"/>
  <c r="J135" i="1"/>
  <c r="G135" i="1"/>
  <c r="H115" i="1"/>
  <c r="I115" i="1"/>
  <c r="J115" i="1"/>
  <c r="G115" i="1"/>
  <c r="H90" i="1" l="1"/>
  <c r="I90" i="1"/>
  <c r="J90" i="1"/>
  <c r="G90" i="1"/>
  <c r="H65" i="1" l="1"/>
  <c r="I65" i="1"/>
  <c r="J65" i="1"/>
  <c r="G65" i="1"/>
  <c r="H50" i="1" l="1"/>
  <c r="I50" i="1"/>
  <c r="J50" i="1"/>
  <c r="G50" i="1"/>
  <c r="H13" i="1"/>
  <c r="I13" i="1"/>
  <c r="J13" i="1"/>
  <c r="G13" i="1"/>
  <c r="F13" i="1" l="1"/>
  <c r="F14" i="1"/>
  <c r="F15" i="1"/>
  <c r="F16" i="1"/>
  <c r="G8" i="1" l="1"/>
  <c r="H8" i="1" l="1"/>
  <c r="I8" i="1"/>
  <c r="J8" i="1"/>
  <c r="F186" i="1" l="1"/>
  <c r="F187" i="1"/>
  <c r="F306" i="1" l="1"/>
  <c r="F259" i="1" l="1"/>
  <c r="F191" i="1" l="1"/>
  <c r="K13" i="1" l="1"/>
  <c r="K18" i="1"/>
  <c r="K24" i="1"/>
  <c r="K29" i="1"/>
  <c r="K35" i="1"/>
  <c r="K40" i="1"/>
  <c r="K45" i="1"/>
  <c r="K50" i="1"/>
  <c r="K55" i="1"/>
  <c r="K60" i="1"/>
  <c r="K65" i="1"/>
  <c r="K70" i="1"/>
  <c r="K75" i="1"/>
  <c r="K80" i="1"/>
  <c r="K85" i="1"/>
  <c r="K90" i="1"/>
  <c r="K95" i="1"/>
  <c r="K100" i="1"/>
  <c r="K105" i="1"/>
  <c r="K110" i="1"/>
  <c r="K115" i="1"/>
  <c r="K120" i="1"/>
  <c r="K125" i="1"/>
  <c r="K130" i="1"/>
  <c r="K135" i="1"/>
  <c r="K140" i="1"/>
  <c r="K145" i="1"/>
  <c r="K150" i="1"/>
  <c r="K155" i="1"/>
  <c r="K160" i="1"/>
  <c r="K165" i="1"/>
  <c r="K170" i="1"/>
  <c r="K175" i="1"/>
  <c r="K180" i="1"/>
  <c r="K185" i="1"/>
  <c r="K190" i="1"/>
  <c r="K195" i="1"/>
  <c r="K200" i="1"/>
  <c r="K205" i="1"/>
  <c r="K210" i="1"/>
  <c r="K215" i="1"/>
  <c r="K220" i="1"/>
  <c r="K225" i="1"/>
  <c r="K230" i="1"/>
  <c r="K235" i="1"/>
  <c r="K240" i="1"/>
  <c r="K245" i="1"/>
  <c r="K250" i="1"/>
  <c r="K255" i="1"/>
  <c r="K260" i="1"/>
  <c r="K265" i="1"/>
  <c r="K270" i="1"/>
  <c r="K275" i="1"/>
  <c r="K280" i="1"/>
  <c r="K285" i="1"/>
  <c r="K290" i="1"/>
  <c r="K295" i="1"/>
  <c r="K300" i="1"/>
  <c r="K305" i="1"/>
  <c r="K310" i="1"/>
  <c r="K315" i="1"/>
  <c r="K320" i="1"/>
  <c r="K325" i="1"/>
  <c r="K330" i="1"/>
  <c r="K335" i="1"/>
  <c r="K340" i="1"/>
  <c r="K345" i="1"/>
  <c r="K350" i="1"/>
  <c r="K355" i="1"/>
  <c r="K360" i="1"/>
  <c r="K365" i="1"/>
  <c r="K370" i="1"/>
  <c r="K375" i="1"/>
  <c r="F277" i="1" l="1"/>
  <c r="F337" i="1"/>
  <c r="F338" i="1"/>
  <c r="F282" i="1"/>
  <c r="F342" i="1"/>
  <c r="F292" i="1"/>
  <c r="F367" i="1"/>
  <c r="F368" i="1"/>
  <c r="K9" i="1"/>
  <c r="K8" i="1" l="1"/>
  <c r="K11" i="1" s="1"/>
  <c r="F370" i="1"/>
  <c r="F296" i="1"/>
  <c r="F350" i="1"/>
  <c r="F330" i="1"/>
  <c r="F311" i="1"/>
  <c r="F365" i="1"/>
  <c r="F291" i="1"/>
  <c r="F345" i="1"/>
  <c r="F360" i="1"/>
  <c r="F286" i="1"/>
  <c r="F325" i="1"/>
  <c r="F321" i="1"/>
  <c r="F375" i="1"/>
  <c r="F316" i="1"/>
  <c r="F301" i="1"/>
  <c r="F355" i="1"/>
  <c r="F335" i="1"/>
  <c r="F361" i="1"/>
  <c r="F341" i="1"/>
  <c r="F366" i="1"/>
  <c r="F346" i="1"/>
  <c r="F326" i="1"/>
  <c r="F371" i="1"/>
  <c r="F351" i="1"/>
  <c r="F331" i="1"/>
  <c r="F376" i="1"/>
  <c r="F356" i="1"/>
  <c r="F336" i="1"/>
  <c r="F295" i="1" l="1"/>
  <c r="F241" i="1"/>
  <c r="F276" i="1"/>
  <c r="F226" i="1"/>
  <c r="F232" i="1"/>
  <c r="F252" i="1"/>
  <c r="F236" i="1"/>
  <c r="F231" i="1"/>
  <c r="F237" i="1"/>
  <c r="F216" i="1"/>
  <c r="F261" i="1"/>
  <c r="F221" i="1"/>
  <c r="F271" i="1"/>
  <c r="F315" i="1"/>
  <c r="F212" i="1"/>
  <c r="F246" i="1"/>
  <c r="F266" i="1"/>
  <c r="F256" i="1"/>
  <c r="F281" i="1"/>
  <c r="F251" i="1"/>
  <c r="F340" i="1"/>
  <c r="F222" i="1"/>
  <c r="F305" i="1"/>
  <c r="F320" i="1"/>
  <c r="F310" i="1"/>
  <c r="F217" i="1"/>
  <c r="K10" i="1"/>
  <c r="K12" i="1" s="1"/>
  <c r="K15" i="1" s="1"/>
  <c r="K14" i="1" l="1"/>
  <c r="F290" i="1"/>
  <c r="F265" i="1"/>
  <c r="F208" i="1"/>
  <c r="F211" i="1"/>
  <c r="F255" i="1"/>
  <c r="F207" i="1"/>
  <c r="F254" i="1"/>
  <c r="F213" i="1"/>
  <c r="F201" i="1"/>
  <c r="F270" i="1"/>
  <c r="F285" i="1"/>
  <c r="F300" i="1"/>
  <c r="F275" i="1"/>
  <c r="K17" i="1" l="1"/>
  <c r="K16" i="1"/>
  <c r="F202" i="1"/>
  <c r="F215" i="1"/>
  <c r="F235" i="1"/>
  <c r="F181" i="1"/>
  <c r="F182" i="1"/>
  <c r="F196" i="1"/>
  <c r="F250" i="1"/>
  <c r="F240" i="1"/>
  <c r="F162" i="1"/>
  <c r="F280" i="1"/>
  <c r="F209" i="1"/>
  <c r="F167" i="1"/>
  <c r="F171" i="1"/>
  <c r="F260" i="1"/>
  <c r="F176" i="1"/>
  <c r="F230" i="1"/>
  <c r="F200" i="1"/>
  <c r="F206" i="1"/>
  <c r="F98" i="1" l="1"/>
  <c r="F116" i="1"/>
  <c r="F157" i="1"/>
  <c r="F225" i="1"/>
  <c r="F166" i="1"/>
  <c r="F108" i="1"/>
  <c r="F210" i="1"/>
  <c r="F245" i="1"/>
  <c r="F131" i="1"/>
  <c r="F205" i="1"/>
  <c r="F107" i="1"/>
  <c r="F224" i="1"/>
  <c r="F93" i="1"/>
  <c r="F141" i="1"/>
  <c r="F146" i="1"/>
  <c r="K26" i="1" l="1"/>
  <c r="F81" i="1"/>
  <c r="F220" i="1"/>
  <c r="F152" i="1"/>
  <c r="F185" i="1"/>
  <c r="F102" i="1"/>
  <c r="F106" i="1"/>
  <c r="F111" i="1"/>
  <c r="F137" i="1"/>
  <c r="F101" i="1"/>
  <c r="F175" i="1"/>
  <c r="F121" i="1"/>
  <c r="F160" i="1"/>
  <c r="F195" i="1"/>
  <c r="F172" i="1"/>
  <c r="F97" i="1"/>
  <c r="F136" i="1"/>
  <c r="F122" i="1"/>
  <c r="F180" i="1"/>
  <c r="F151" i="1"/>
  <c r="F145" i="1"/>
  <c r="K25" i="1" l="1"/>
  <c r="K27" i="1" s="1"/>
  <c r="F92" i="1"/>
  <c r="F117" i="1"/>
  <c r="F170" i="1"/>
  <c r="F126" i="1"/>
  <c r="F140" i="1"/>
  <c r="F190" i="1"/>
  <c r="F96" i="1"/>
  <c r="F20" i="1"/>
  <c r="F47" i="1"/>
  <c r="F150" i="1"/>
  <c r="F86" i="1"/>
  <c r="F76" i="1"/>
  <c r="F155" i="1"/>
  <c r="F32" i="1"/>
  <c r="F87" i="1"/>
  <c r="K28" i="1" l="1"/>
  <c r="F91" i="1"/>
  <c r="F67" i="1"/>
  <c r="F135" i="1"/>
  <c r="F46" i="1"/>
  <c r="F95" i="1"/>
  <c r="F71" i="1"/>
  <c r="F72" i="1"/>
  <c r="F26" i="1"/>
  <c r="F165" i="1"/>
  <c r="F100" i="1"/>
  <c r="F90" i="1"/>
  <c r="F115" i="1"/>
  <c r="F61" i="1"/>
  <c r="F85" i="1"/>
  <c r="F120" i="1"/>
  <c r="F31" i="1" l="1"/>
  <c r="F110" i="1"/>
  <c r="F56" i="1"/>
  <c r="F77" i="1"/>
  <c r="F19" i="1"/>
  <c r="F50" i="1"/>
  <c r="F51" i="1"/>
  <c r="F130" i="1"/>
  <c r="F60" i="1"/>
  <c r="F66" i="1"/>
  <c r="F80" i="1"/>
  <c r="F125" i="1"/>
  <c r="F45" i="1"/>
  <c r="K36" i="1" l="1"/>
  <c r="K38" i="1" s="1"/>
  <c r="F70" i="1"/>
  <c r="F105" i="1"/>
  <c r="F11" i="1"/>
  <c r="F12" i="1"/>
  <c r="F30" i="1"/>
  <c r="F18" i="1"/>
  <c r="F41" i="1"/>
  <c r="F40" i="1"/>
  <c r="F75" i="1"/>
  <c r="F25" i="1"/>
  <c r="F65" i="1"/>
  <c r="F37" i="1"/>
  <c r="F36" i="1"/>
  <c r="K37" i="1" l="1"/>
  <c r="K39" i="1" s="1"/>
  <c r="K42" i="1" s="1"/>
  <c r="F24" i="1"/>
  <c r="F35" i="1"/>
  <c r="F29" i="1"/>
  <c r="F55" i="1"/>
  <c r="K41" i="1" l="1"/>
  <c r="K44" i="1" s="1"/>
  <c r="F10" i="1"/>
  <c r="F9" i="1"/>
  <c r="K43" i="1" l="1"/>
  <c r="K46" i="1" s="1"/>
  <c r="K48" i="1" s="1"/>
  <c r="F8" i="1"/>
  <c r="K47" i="1" l="1"/>
  <c r="K49" i="1" s="1"/>
  <c r="K52" i="1" s="1"/>
  <c r="K51" i="1" l="1"/>
  <c r="K54" i="1" s="1"/>
  <c r="K53" i="1" l="1"/>
  <c r="K56" i="1" s="1"/>
  <c r="K58" i="1" s="1"/>
  <c r="K57" i="1" l="1"/>
  <c r="K59" i="1" s="1"/>
  <c r="K62" i="1" s="1"/>
  <c r="K61" i="1" l="1"/>
  <c r="K64" i="1" s="1"/>
  <c r="K63" i="1" l="1"/>
  <c r="K67" i="1"/>
  <c r="K66" i="1" l="1"/>
  <c r="K69" i="1" s="1"/>
  <c r="K68" i="1" l="1"/>
  <c r="K71" i="1" s="1"/>
  <c r="K73" i="1" s="1"/>
  <c r="K72" i="1" l="1"/>
  <c r="K74" i="1" s="1"/>
  <c r="K77" i="1" s="1"/>
  <c r="K76" i="1" l="1"/>
  <c r="K79" i="1" s="1"/>
  <c r="K78" i="1" l="1"/>
  <c r="K81" i="1" s="1"/>
  <c r="K83" i="1" s="1"/>
  <c r="K82" i="1" l="1"/>
  <c r="K84" i="1" s="1"/>
  <c r="K87" i="1" s="1"/>
  <c r="K86" i="1" l="1"/>
  <c r="K89" i="1" s="1"/>
  <c r="K88" i="1" l="1"/>
  <c r="K91" i="1" s="1"/>
  <c r="K93" i="1" s="1"/>
  <c r="K92" i="1" l="1"/>
  <c r="K94" i="1" s="1"/>
  <c r="K97" i="1" s="1"/>
  <c r="K96" i="1" l="1"/>
  <c r="K99" i="1" s="1"/>
  <c r="K98" i="1" l="1"/>
  <c r="K101" i="1" s="1"/>
  <c r="K103" i="1" s="1"/>
  <c r="K102" i="1" l="1"/>
  <c r="K104" i="1" s="1"/>
  <c r="K107" i="1" s="1"/>
  <c r="K106" i="1" l="1"/>
  <c r="K109" i="1" s="1"/>
  <c r="K108" i="1" l="1"/>
  <c r="K111" i="1" s="1"/>
  <c r="K113" i="1" s="1"/>
  <c r="K112" i="1" l="1"/>
  <c r="K114" i="1" s="1"/>
  <c r="K117" i="1" s="1"/>
  <c r="K116" i="1" l="1"/>
  <c r="K119" i="1" s="1"/>
  <c r="K118" i="1" l="1"/>
  <c r="K121" i="1" s="1"/>
  <c r="K123" i="1" s="1"/>
  <c r="K122" i="1" l="1"/>
  <c r="K124" i="1" s="1"/>
  <c r="K127" i="1" s="1"/>
  <c r="K126" i="1" l="1"/>
  <c r="K128" i="1" s="1"/>
  <c r="K129" i="1" l="1"/>
  <c r="K131" i="1" s="1"/>
  <c r="K132" i="1" l="1"/>
  <c r="K134" i="1" s="1"/>
  <c r="K133" i="1"/>
  <c r="K137" i="1" l="1"/>
  <c r="K136" i="1"/>
  <c r="K139" i="1" l="1"/>
  <c r="K138" i="1"/>
  <c r="K141" i="1" l="1"/>
  <c r="K143" i="1" s="1"/>
  <c r="K142" i="1"/>
  <c r="K144" i="1" s="1"/>
  <c r="K147" i="1" s="1"/>
  <c r="K146" i="1" l="1"/>
  <c r="K149" i="1" l="1"/>
  <c r="K148" i="1"/>
  <c r="K151" i="1" l="1"/>
  <c r="K153" i="1" s="1"/>
  <c r="K152" i="1"/>
  <c r="K154" i="1" s="1"/>
  <c r="K157" i="1" s="1"/>
  <c r="K156" i="1" l="1"/>
  <c r="K159" i="1" l="1"/>
  <c r="K158" i="1"/>
  <c r="K161" i="1" l="1"/>
  <c r="K163" i="1" s="1"/>
  <c r="K162" i="1"/>
  <c r="K164" i="1" l="1"/>
  <c r="K167" i="1" s="1"/>
  <c r="K166" i="1" l="1"/>
  <c r="K169" i="1" s="1"/>
  <c r="K168" i="1" l="1"/>
  <c r="K171" i="1" s="1"/>
  <c r="K173" i="1" s="1"/>
  <c r="K172" i="1" l="1"/>
  <c r="K174" i="1" s="1"/>
  <c r="K177" i="1" s="1"/>
  <c r="K176" i="1" l="1"/>
  <c r="K178" i="1" s="1"/>
  <c r="K179" i="1" l="1"/>
  <c r="K181" i="1" s="1"/>
  <c r="K183" i="1" s="1"/>
  <c r="K182" i="1" l="1"/>
  <c r="K184" i="1" s="1"/>
  <c r="K187" i="1" s="1"/>
  <c r="K186" i="1" l="1"/>
  <c r="K188" i="1" s="1"/>
  <c r="K189" i="1" l="1"/>
  <c r="K191" i="1" s="1"/>
  <c r="K193" i="1" s="1"/>
  <c r="K192" i="1" l="1"/>
  <c r="K194" i="1" s="1"/>
  <c r="K197" i="1" s="1"/>
  <c r="K196" i="1" l="1"/>
  <c r="K199" i="1" s="1"/>
  <c r="K198" i="1" l="1"/>
  <c r="K201" i="1" s="1"/>
  <c r="K203" i="1" s="1"/>
  <c r="K202" i="1" l="1"/>
  <c r="K204" i="1" s="1"/>
  <c r="K206" i="1" l="1"/>
  <c r="K208" i="1" s="1"/>
  <c r="K207" i="1" l="1"/>
  <c r="K209" i="1" s="1"/>
  <c r="K212" i="1" s="1"/>
  <c r="K211" i="1" l="1"/>
  <c r="K214" i="1" s="1"/>
  <c r="K213" i="1" l="1"/>
  <c r="K216" i="1" s="1"/>
  <c r="K218" i="1" s="1"/>
  <c r="K217" i="1" l="1"/>
  <c r="K219" i="1" s="1"/>
  <c r="K222" i="1" s="1"/>
  <c r="K221" i="1" l="1"/>
  <c r="K224" i="1" s="1"/>
  <c r="K223" i="1" l="1"/>
  <c r="K226" i="1" s="1"/>
  <c r="K228" i="1" s="1"/>
  <c r="K227" i="1" l="1"/>
  <c r="K229" i="1" s="1"/>
  <c r="K232" i="1" s="1"/>
  <c r="K231" i="1" l="1"/>
  <c r="K234" i="1" s="1"/>
  <c r="K233" i="1" l="1"/>
  <c r="K236" i="1" s="1"/>
  <c r="K238" i="1" s="1"/>
  <c r="K237" i="1" l="1"/>
  <c r="K239" i="1" s="1"/>
  <c r="K242" i="1" s="1"/>
  <c r="K241" i="1" l="1"/>
  <c r="K243" i="1" s="1"/>
  <c r="K244" i="1" l="1"/>
  <c r="K246" i="1" s="1"/>
  <c r="K248" i="1" s="1"/>
  <c r="K247" i="1" l="1"/>
  <c r="K249" i="1" s="1"/>
  <c r="K252" i="1" s="1"/>
  <c r="K251" i="1" l="1"/>
  <c r="K254" i="1" s="1"/>
  <c r="K253" i="1" l="1"/>
  <c r="K256" i="1" s="1"/>
  <c r="K258" i="1" s="1"/>
  <c r="K257" i="1" l="1"/>
  <c r="K259" i="1" s="1"/>
  <c r="K262" i="1" s="1"/>
  <c r="K261" i="1" l="1"/>
  <c r="K264" i="1" s="1"/>
  <c r="K263" i="1" l="1"/>
  <c r="K266" i="1" s="1"/>
  <c r="K268" i="1" s="1"/>
  <c r="K267" i="1" l="1"/>
  <c r="K269" i="1" s="1"/>
  <c r="K272" i="1" s="1"/>
  <c r="K271" i="1" l="1"/>
  <c r="K274" i="1" s="1"/>
  <c r="K273" i="1" l="1"/>
  <c r="K276" i="1" s="1"/>
  <c r="K278" i="1" s="1"/>
  <c r="K277" i="1" l="1"/>
  <c r="K279" i="1" s="1"/>
  <c r="K282" i="1" s="1"/>
  <c r="K281" i="1" l="1"/>
  <c r="K284" i="1" s="1"/>
  <c r="K283" i="1" l="1"/>
  <c r="K286" i="1" s="1"/>
  <c r="K288" i="1" s="1"/>
  <c r="K287" i="1" l="1"/>
  <c r="K289" i="1" s="1"/>
  <c r="K292" i="1" s="1"/>
  <c r="K291" i="1" l="1"/>
  <c r="K294" i="1" s="1"/>
  <c r="K293" i="1" l="1"/>
  <c r="K296" i="1" s="1"/>
  <c r="K298" i="1" s="1"/>
  <c r="K297" i="1" l="1"/>
  <c r="K299" i="1" s="1"/>
  <c r="K302" i="1" s="1"/>
  <c r="K301" i="1" l="1"/>
  <c r="K304" i="1" s="1"/>
  <c r="K303" i="1" l="1"/>
  <c r="K306" i="1" s="1"/>
  <c r="K308" i="1" s="1"/>
  <c r="K307" i="1" l="1"/>
  <c r="K309" i="1" s="1"/>
  <c r="K312" i="1" s="1"/>
  <c r="K311" i="1" l="1"/>
  <c r="K314" i="1" s="1"/>
  <c r="K313" i="1" l="1"/>
  <c r="K316" i="1" s="1"/>
  <c r="K318" i="1" s="1"/>
  <c r="K317" i="1" l="1"/>
  <c r="K319" i="1" s="1"/>
  <c r="K322" i="1" s="1"/>
  <c r="K321" i="1" l="1"/>
  <c r="K324" i="1" s="1"/>
  <c r="K323" i="1" l="1"/>
  <c r="K326" i="1" s="1"/>
  <c r="K328" i="1" s="1"/>
  <c r="K327" i="1" l="1"/>
  <c r="K329" i="1" s="1"/>
  <c r="K332" i="1" s="1"/>
  <c r="K331" i="1" l="1"/>
  <c r="K333" i="1" s="1"/>
  <c r="K334" i="1" l="1"/>
  <c r="K337" i="1" s="1"/>
  <c r="K336" i="1" l="1"/>
  <c r="K338" i="1" s="1"/>
  <c r="K339" i="1" l="1"/>
  <c r="K342" i="1" s="1"/>
  <c r="K341" i="1" l="1"/>
  <c r="K344" i="1" s="1"/>
  <c r="K343" i="1" l="1"/>
  <c r="K346" i="1" s="1"/>
  <c r="K348" i="1" s="1"/>
  <c r="K347" i="1" l="1"/>
  <c r="K349" i="1" s="1"/>
  <c r="K352" i="1" s="1"/>
  <c r="K351" i="1" l="1"/>
  <c r="K354" i="1" s="1"/>
  <c r="K353" i="1" l="1"/>
  <c r="K356" i="1" s="1"/>
  <c r="K358" i="1" s="1"/>
  <c r="K357" i="1" l="1"/>
  <c r="K359" i="1" s="1"/>
  <c r="K362" i="1" s="1"/>
  <c r="K361" i="1" l="1"/>
  <c r="K363" i="1" s="1"/>
  <c r="K364" i="1" l="1"/>
  <c r="K367" i="1" s="1"/>
  <c r="K366" i="1" l="1"/>
  <c r="K368" i="1" s="1"/>
  <c r="K369" i="1" l="1"/>
  <c r="K372" i="1" s="1"/>
  <c r="K371" i="1" l="1"/>
  <c r="K374" i="1" s="1"/>
  <c r="K373" i="1" l="1"/>
  <c r="K377" i="1" s="1"/>
  <c r="K376" i="1" l="1"/>
  <c r="K378" i="1" s="1"/>
  <c r="K379" i="1" l="1"/>
</calcChain>
</file>

<file path=xl/sharedStrings.xml><?xml version="1.0" encoding="utf-8"?>
<sst xmlns="http://schemas.openxmlformats.org/spreadsheetml/2006/main" count="667" uniqueCount="266">
  <si>
    <t>№ п/п</t>
  </si>
  <si>
    <t>Объемы и источники финансирования 
(тыс. руб.)</t>
  </si>
  <si>
    <t>Выполнение  мероприятий</t>
  </si>
  <si>
    <t>Фактическое исполнение</t>
  </si>
  <si>
    <t>Всего</t>
  </si>
  <si>
    <t>Да</t>
  </si>
  <si>
    <t>Частич-но</t>
  </si>
  <si>
    <t>Нет</t>
  </si>
  <si>
    <t>Муниципальная программа, подпрограмма</t>
  </si>
  <si>
    <t>Источ-ник</t>
  </si>
  <si>
    <t>План на 2023 год</t>
  </si>
  <si>
    <t xml:space="preserve">Степень выполне-ния </t>
  </si>
  <si>
    <t>ОБ</t>
  </si>
  <si>
    <t>ФБ</t>
  </si>
  <si>
    <t>МБ</t>
  </si>
  <si>
    <t>Всего по муниципальным программам (далее - МП)</t>
  </si>
  <si>
    <t xml:space="preserve">Подпрограмма «Модернизация образования в городе Мурманске» </t>
  </si>
  <si>
    <t>Подпрограмма «Организация отдыха, оздоровления и занятости детей и молодежи города Мурманска»</t>
  </si>
  <si>
    <t>Подпрограмма «Обеспечение предоставления муниципальных услуг (работ) в сфере дошкольного, общего и дополнительного образования»</t>
  </si>
  <si>
    <t xml:space="preserve">Подпрограмма «Школьное питание» </t>
  </si>
  <si>
    <t xml:space="preserve">Подпрограмма «Молодежь Мурманска» </t>
  </si>
  <si>
    <t>1.1</t>
  </si>
  <si>
    <t>1.2</t>
  </si>
  <si>
    <t>1.3</t>
  </si>
  <si>
    <t>1.4</t>
  </si>
  <si>
    <t>1.5.</t>
  </si>
  <si>
    <t>1.6</t>
  </si>
  <si>
    <t>2.</t>
  </si>
  <si>
    <t>МП «Охрана здоровья населения города Мурманска»</t>
  </si>
  <si>
    <t>МП «Развитие образования»</t>
  </si>
  <si>
    <t>Подпрограмма «Формирование здорового образа жизни населения города Мурманска»</t>
  </si>
  <si>
    <t>Подпрограмма «Комплексные меры по профилактике наркомании в городе Мурманске»</t>
  </si>
  <si>
    <t>2.1</t>
  </si>
  <si>
    <t>2.2</t>
  </si>
  <si>
    <t>3</t>
  </si>
  <si>
    <t>МП «Социальная поддержка»</t>
  </si>
  <si>
    <t>Подпрограмма «Оказание мер социальной поддержки детям-сиротам и детям, оставшимся без попечения родителей, лицам из их числа»</t>
  </si>
  <si>
    <t>Подпрограмма «Социальная поддержка отдельных категорий граждан»</t>
  </si>
  <si>
    <t>Подпрограмма «Создание доступной среды для инвалидов и других маломобильных групп населения на территории города Мурманска»</t>
  </si>
  <si>
    <t>3.1</t>
  </si>
  <si>
    <t>3.2</t>
  </si>
  <si>
    <t>3.3</t>
  </si>
  <si>
    <t>3.4</t>
  </si>
  <si>
    <t>4</t>
  </si>
  <si>
    <t>МП «Развитие культуры»</t>
  </si>
  <si>
    <t xml:space="preserve">Подпрограмма «Развитие и модернизация муниципальных учреждений в сфере культуры и искусства» </t>
  </si>
  <si>
    <t xml:space="preserve">Подпрограмма «Ремонт и содержание общественных территорий города Мурманска» </t>
  </si>
  <si>
    <t>КК</t>
  </si>
  <si>
    <t xml:space="preserve">Подпрограмма «Развитие творческого потенциала жителей города Мурманска» </t>
  </si>
  <si>
    <t>4.1</t>
  </si>
  <si>
    <t>4.2.</t>
  </si>
  <si>
    <t>4.3</t>
  </si>
  <si>
    <t>4.4</t>
  </si>
  <si>
    <t>МП «Развитие физической культуры и спорта»</t>
  </si>
  <si>
    <t>5</t>
  </si>
  <si>
    <t xml:space="preserve">Подпрограмма «Массовый спорт и подготовка спортивного резерва» </t>
  </si>
  <si>
    <t xml:space="preserve">Подпрограмма «Развитие спортивной инфраструктуры» </t>
  </si>
  <si>
    <t>5.1</t>
  </si>
  <si>
    <t>5.2</t>
  </si>
  <si>
    <t>5.3</t>
  </si>
  <si>
    <t>6.</t>
  </si>
  <si>
    <t>МП «Развитие конкурентоспособной экономики»</t>
  </si>
  <si>
    <t xml:space="preserve">Подпрограмма «Повышение инвестиционной и туристской привлекательности города Мурманска» </t>
  </si>
  <si>
    <t xml:space="preserve">Подпрограмма «Развитие и поддержка малого и среднего предпринимательства в городе Мурманске» </t>
  </si>
  <si>
    <t>6.1</t>
  </si>
  <si>
    <t>6.2</t>
  </si>
  <si>
    <t>6.3</t>
  </si>
  <si>
    <t>МП «Развитие транспортной системы»</t>
  </si>
  <si>
    <t>7</t>
  </si>
  <si>
    <t xml:space="preserve">Подпрограмма «Развитие транспортной инфраструктуры» </t>
  </si>
  <si>
    <t xml:space="preserve">Подпрограмма «Повышение безопасности дорожного движения и снижение дорожно-транспортного травматизма» </t>
  </si>
  <si>
    <t xml:space="preserve">Подпрограмма «Содержание и ремонт улично-дорожной сети и объектов благоустройства» </t>
  </si>
  <si>
    <t xml:space="preserve">Подпрограмма «Транспортное обслуживание населения» </t>
  </si>
  <si>
    <t>7.1</t>
  </si>
  <si>
    <t>7.2</t>
  </si>
  <si>
    <t>7.3</t>
  </si>
  <si>
    <t>7.4</t>
  </si>
  <si>
    <t>7.5</t>
  </si>
  <si>
    <t>8</t>
  </si>
  <si>
    <t>МП «Управление имуществом»</t>
  </si>
  <si>
    <t>Подпрограмма «Создание условий для эффективного использования муниципального имущества города Мурманска»</t>
  </si>
  <si>
    <t xml:space="preserve">Подпрограмма «Реформирование и регулирование земельных и имущественных отношений на территории муниципального образования город Мурманск» </t>
  </si>
  <si>
    <t>8.1</t>
  </si>
  <si>
    <t>8.2</t>
  </si>
  <si>
    <t>8.3</t>
  </si>
  <si>
    <t>9.</t>
  </si>
  <si>
    <t>МП «Жилищная политика»</t>
  </si>
  <si>
    <t xml:space="preserve">Подпрограмма «Расселение граждан из многоквартирных домов, признанных аварийными после 01.01.2017» </t>
  </si>
  <si>
    <t xml:space="preserve">Подпрограмма «Обеспечение жильем молодых и многодетных семей города Мурманска» </t>
  </si>
  <si>
    <t>Подпрограмма «Улучшение жилищных условий малоимущих граждан, состоящих на учете в качестве нуждающихся в жилых помещениях, предоставляемых по договорам социального найма»</t>
  </si>
  <si>
    <t>Подпрограмма «Расселение граждан из многоквартирных домов, признанных аварийными до 01.01.2017»</t>
  </si>
  <si>
    <t>9.1</t>
  </si>
  <si>
    <t>9.2</t>
  </si>
  <si>
    <t>9.3</t>
  </si>
  <si>
    <t>9.4</t>
  </si>
  <si>
    <t>10</t>
  </si>
  <si>
    <t>МП «Градостроительная политика»</t>
  </si>
  <si>
    <t xml:space="preserve">Подпрограмма «Поддержка и стимулирование строительства на территории города Мурманска» </t>
  </si>
  <si>
    <t xml:space="preserve">Подпрограмма «Наружная реклама города Мурманска» </t>
  </si>
  <si>
    <t>10.1</t>
  </si>
  <si>
    <t>10.2</t>
  </si>
  <si>
    <t>10.3</t>
  </si>
  <si>
    <t>11</t>
  </si>
  <si>
    <t>МП «Жилищно-коммунальное хозяйство»</t>
  </si>
  <si>
    <t xml:space="preserve">Подпрограмма «Энергосбережение и повышение энергетической эффективности на территории муниципального образования город Мурманск» </t>
  </si>
  <si>
    <t xml:space="preserve">Подпрограмма «Подготовка объектов жилищно-коммунального хозяйства муниципального образования город Мурманск к работе в осенне-зимней период» </t>
  </si>
  <si>
    <t xml:space="preserve">Подпрограмма «Стимулирование и поддержка инициатив граждан по управлению многоквартирными домами на территории муниципального образования город Мурманск» </t>
  </si>
  <si>
    <t xml:space="preserve">Подпрограмма «Представление интересов муниципального образования город Мурманск как собственника жилых помещений в многоквартирных домах» </t>
  </si>
  <si>
    <t>11.1</t>
  </si>
  <si>
    <t>11.2</t>
  </si>
  <si>
    <t>11.3</t>
  </si>
  <si>
    <t>11.4</t>
  </si>
  <si>
    <t>11.5</t>
  </si>
  <si>
    <t>12</t>
  </si>
  <si>
    <t>МП «Обеспечение экологической безопасности и улучшение окружающей среды муниципального образования город Мурманск»</t>
  </si>
  <si>
    <t xml:space="preserve">Подпрограмма «Охрана окружающей среды в городе Мурманске» </t>
  </si>
  <si>
    <t>Подпрограмма «Реализация мероприятий по осуществлению деятельности по обращению с животными без владельцев»</t>
  </si>
  <si>
    <t xml:space="preserve">Подпрограмма «Расширение городского кладбища на 7-8 км автодороги Кола-Мурмаши» </t>
  </si>
  <si>
    <t>12.1</t>
  </si>
  <si>
    <t>12.2</t>
  </si>
  <si>
    <t>12.3</t>
  </si>
  <si>
    <t>13</t>
  </si>
  <si>
    <t>МП «Обеспечение безопасности проживания»</t>
  </si>
  <si>
    <t>Подпрограмма «Профилактика правонарушений, экстремизма, терроризма и межнациональных (межэтнических) конфликтов в городе Мурманске»</t>
  </si>
  <si>
    <t xml:space="preserve">Подпрограмма «Реализация государственной политики в области гражданской обороны, защиты населения и территорий от чрезвычайных ситуаций природного и техногенного характера» </t>
  </si>
  <si>
    <t xml:space="preserve">Подпрограмма «Обеспечение первичных мер пожарной безопасности» </t>
  </si>
  <si>
    <t>13.1</t>
  </si>
  <si>
    <t>13.2</t>
  </si>
  <si>
    <t>13.3</t>
  </si>
  <si>
    <t>14</t>
  </si>
  <si>
    <t>МП «Управление муниципальными финансами»</t>
  </si>
  <si>
    <t>Подпрограмма «Совершенствование организации деятельности органов местного самоуправления»</t>
  </si>
  <si>
    <t>14.1</t>
  </si>
  <si>
    <t>14.2</t>
  </si>
  <si>
    <t>15</t>
  </si>
  <si>
    <t>МП «Развитие муниципального самоуправления и гражданского общества»</t>
  </si>
  <si>
    <t>Подпрограмма «Информатизация органов управления муниципального образования город Мурманск»</t>
  </si>
  <si>
    <t>Подпрограмма «Информирование населения о деятельности органов местного самоуправления муниципального образования город Мурманск»</t>
  </si>
  <si>
    <t>Подпрограмма «Обслуживание деятельности органов местного самоуправления муниципального образования город Мурманск, учреждений в области молодежной политики, физической культуры и спорта»</t>
  </si>
  <si>
    <t>Подпрограмма «Поддержка общественных и гражданских инициатив в городе Мурманске»</t>
  </si>
  <si>
    <t>Подпрограмма «Противодействие коррупции в муниципальном образовании город Мурманск»</t>
  </si>
  <si>
    <t>15.1</t>
  </si>
  <si>
    <t>15.2</t>
  </si>
  <si>
    <t>15.3</t>
  </si>
  <si>
    <t>15.4</t>
  </si>
  <si>
    <t>15.5</t>
  </si>
  <si>
    <t>15.6</t>
  </si>
  <si>
    <t>16</t>
  </si>
  <si>
    <t>МП «Формирование современной городской среды на территории муниципального образования город Мурманск»</t>
  </si>
  <si>
    <t>16.1</t>
  </si>
  <si>
    <t>Подпрограмма «Обеспечение комплексного благоустройства территорий муниципального образования город Мурманск»</t>
  </si>
  <si>
    <t>КО, КТРиС, КСПВООДМ, КРГХ</t>
  </si>
  <si>
    <t>КО</t>
  </si>
  <si>
    <t>-</t>
  </si>
  <si>
    <t xml:space="preserve">КО, КСПВООДМ </t>
  </si>
  <si>
    <t>КСПВООДМ</t>
  </si>
  <si>
    <t xml:space="preserve">КСПВООДМ, КФКСиОЗ, КК, КО </t>
  </si>
  <si>
    <t>КФКСиОЗ, КО</t>
  </si>
  <si>
    <t xml:space="preserve">КО, КТРиС </t>
  </si>
  <si>
    <t>КО, КИО, КТРиС</t>
  </si>
  <si>
    <t xml:space="preserve">КСПВООДМ, КТРиС, КРГХ, КЖП </t>
  </si>
  <si>
    <t>КО, КСПВООДМ, КК, КТРиС</t>
  </si>
  <si>
    <t>КСПВООДМ, КО, КИО, КТРиС, КРГХ, КЖП, КК</t>
  </si>
  <si>
    <t>КК, КТРиС</t>
  </si>
  <si>
    <t xml:space="preserve">КФКСиОЗ </t>
  </si>
  <si>
    <t>КФКСиОЗ, КТРиС</t>
  </si>
  <si>
    <t>Ответственные исполнители, соисполнители</t>
  </si>
  <si>
    <t xml:space="preserve">КЭР, СД, АГМ, КСП, КИО, КСПВООДМ, КК, КФКСИОЗ, КО, УФ, КРГХ, КТРИС, КЖП </t>
  </si>
  <si>
    <t>КЭР, КИО</t>
  </si>
  <si>
    <t>КЭР</t>
  </si>
  <si>
    <t>КРГХ, КТРиС</t>
  </si>
  <si>
    <t>КРГХ, КО</t>
  </si>
  <si>
    <t>КРГХ</t>
  </si>
  <si>
    <t>КРГХ, КТРиС, КО</t>
  </si>
  <si>
    <t>КИО, КТРиС</t>
  </si>
  <si>
    <t>КИО</t>
  </si>
  <si>
    <t>КТРиС</t>
  </si>
  <si>
    <t xml:space="preserve">КЭР, КСПВООДМ </t>
  </si>
  <si>
    <t>КИО, КТРиС, КЭР, КСПВООДМ</t>
  </si>
  <si>
    <t>КЖП</t>
  </si>
  <si>
    <t>КТРиС, КЖП</t>
  </si>
  <si>
    <t>КЖП, КТРиС</t>
  </si>
  <si>
    <t xml:space="preserve">АГМ, КО, КК, КСПВООДМ, КФКСиОЗ </t>
  </si>
  <si>
    <t>АГМ</t>
  </si>
  <si>
    <t>КО, КОЗ, КК, КФКСиОЗ, КСПВООДМ, КИО, КТРИС, КЖП, КРГХ, КЭР, КС, УФ, АГМ, СД, КСП</t>
  </si>
  <si>
    <t>УФ</t>
  </si>
  <si>
    <t>АГМ, СД, КСПВООДМ</t>
  </si>
  <si>
    <t>АГМ, СД</t>
  </si>
  <si>
    <t>Ключевые результаты реализации мероприятий</t>
  </si>
  <si>
    <r>
      <t>Степень выполнения мероприятий рассчитывается как отношение числа полностью выполненных мероприятий (</t>
    </r>
    <r>
      <rPr>
        <i/>
        <u/>
        <sz val="11"/>
        <color theme="1"/>
        <rFont val="Times New Roman"/>
        <family val="1"/>
        <charset val="204"/>
      </rPr>
      <t>без учета частично выполненных)</t>
    </r>
    <r>
      <rPr>
        <i/>
        <sz val="11"/>
        <color theme="1"/>
        <rFont val="Times New Roman"/>
        <family val="1"/>
        <charset val="204"/>
      </rPr>
      <t xml:space="preserve"> к общему числу мероприятий</t>
    </r>
  </si>
  <si>
    <t>ВБ</t>
  </si>
  <si>
    <t>Степень освоения средств</t>
  </si>
  <si>
    <t>Отчет о реализации муниципальных программ города Мурманска за 1 полугодие 2024 года</t>
  </si>
  <si>
    <t xml:space="preserve">В рамках регионального проекта «Успех каждого ребенка» в целях создания в образовательных организациях 138 новых мест для реализации дополнительных общеразвивающих программ заключены договоры на поставку мебели, учебного оборудования, инвентаря в ООШ № 4, гимназии № 8, гимназии № 5, СОШ № 45, СОШ № 49, ММЛ, прогимназии № 40.
В рамках регионального проекта «Современная школа» выполняются работы по строительству школы на 500 мест по ул. Советской. Срок завершения работ в соответствии с заключенным контрактом – 01.09.2024. Уровень технической готовности объекта составил 39%.
В марте 2024 года проведен городской праздник по подведению итогов муниципальных этапов всероссийских конкурсов профессионального мастерства педагогов образовательных учреждений. В рамках проведения городского праздника выпускников общеобразовательных учреждений «Последний звонок» организована торжественная встреча лучших выпускников общеобразовательных учреждений города Мурманска 2024 года с главой муниципального образования город Мурманск и главой администрации города Мурманска.
В третьем квартале также предусмотрено выполнение  работ по ремонту асфальтобетонного покрытия на 3 территориях общеобразовательных учреждений в рамках федеральной программы «Формирование комфортной городской  среды»
</t>
  </si>
  <si>
    <t xml:space="preserve">Выполнены: 
- ремонтные работы по ликвидации аварийных ситуаций и замене оборудования, находящегося в аварийном состоянии, в 25 образовательных учреждениях (далее – ОУ);
- монтаж коммутатора для системы видеонаблюдения в ММЛ;
- проведение государственной экспертизы проектной документации в части проверки достоверности определения сметной стоимости работ по капитальному ремонту крыши СОШ № 28 и прогимназии № 40 , фасада СОШ № 87.
Заключены договоры на проведение текущего ремонта в 5 ОУ, в 10 ОУ выполняются работы по  составлению сметной документации на капитальный ремонт помещений и системы электроснабжения для участия в федеральных программах по капитальному ремонту ОУ. Осуществляются ремонтные работы по устранению предписаний надзорных органов в 25 ОУ. Ведутся работы по капитальному ремонт фасада гимназии № 2.
В рамках программы «Теплое окно» выполняются работы по замене оконных блоков в 14 общеобразовательных учреждениях, находятся в стадии заключения договоры на выполнение работ по замене окон в 15 учреждениях. Реализация данных мероприятий позволит полностью осуществить замену окон в общеобразовательных учреждениях города Мурманска в 2024 году.
В рамках проекта по преобразованию пространств ОУ «Арктическая школа» победителями отбора стали 26 ОУ. Договоры по объектам заключены, работы в стадии исполнения, срок завершения работ - до начала нового учебного года.
В рамках региональной программы «На Севере – твой проект» предусмотрено выполнение работ по ремонту актовых залов СОШ № 45 и ММЛ, устройству спортивного городка с элементами препятствий для военно-патриотического воспитания в гимназии № 7, благоустройству 3 прогулочных площадок в ДОУ № 90, устройству спортивной и прогулочных площадок в ДОУ № 50, устройству детской и спортивной площадок с освещением и благоустройством территории в гимназии № 3, устройству детских игровых площадок и комплексов в ДОУ № 18.Соответствующие договоры заключены, срок исполнения - не позднее начала нового учебного года.
</t>
  </si>
  <si>
    <t xml:space="preserve">Доля обучающихся общеобразовательных организаций, в том числе общеобразовательных организаций, реализующих программы дошкольного и начального общего образования, обеспеченных организованным горячим питанием за счет всех источников финансирования, в общем количестве обучающихся, фактически посещавших данные организации составила 97,92%.
Количество обучающихся МБОУ, за исключением обучающихся начальных классов, получающих двухразовое бесплатное питание, составило 3 128 человек (84,2% от плана). Отклонение от плановых значений обусловлено уменьшением количества детей льготных категорий.
Количество обучающихся 1-4 классов МБОУ, обеспеченных бесплатным цельным молоком либо питьевым молоком, составило 13 441 человек (99,8% от плана).
Численность обучающихся начальных классов, получающих бесплатное одноразовое питание, составила 13 441 человека (99,8% от плана).
Количество обучающихся по образовательным программам начального общего образования, получающих бесплатное двухразовое питание, составило 1887 человек (84,2% от плана).
</t>
  </si>
  <si>
    <t>Реализуются программы всех шести направленностей дополнительного образования. Наибольшую долю составляют объединения художественной (25,5%), физкультурно-спортивной (29,6%) и социально-гуманитарной (32,9%) направленностей. В общеобразовательных учреждениях города Мурманска организована деятельность 50 школьных спортивных клубов (16 889 обучающихся).
Успешно реализуются проекты «Разговор о важном» и «Навигаторы детства». В состав Всероссийского детско-юношеского военно-патриотического общественного движения «ЮНАРМИЯ» в городе Мурманске входят 26 отрядов, 697 юнармейца. В рамках регионального проекта «Патриотическое воспитание граждан Российской Федерации» осуществляется финансовое обеспечение деятельности советников директора по воспитанию и взаимодействию с детскими общественными объединениями в общеобразовательных учреждениях города. 
На территории муниципального образования город Мурманск осуществляет свою деятельность 50 школьных театров. 
В деятельности детских общественных объединений задействовано 9 205 детей и подростков. В 27 общеобразовательных учреждениях открыты первичные отделения Общероссийского общественно-государственного движения детей и молодежи «Движение Первых».
В течение учебного года в рамках мероприятий Всероссийского проекта «Парта героя» по увековечиванию памяти защитников Отечества в общеобразовательных учреждениях города Мурманска установлена 51 парта.  Во всех общеобразовательных учреждениях г. Мурманска созданы музейные формирования.</t>
  </si>
  <si>
    <t>Проведено 2574 мероприятий, направленных на создание условий для развития и реализации потенциала молодежи города Мурманска (МАУ МП «Объединение молодежных центров» -  2 509 мероприятий, МАУ МП «Дом молодежи» - 65 массовых мероприятий).  
В рамках организации досуга детей, подростков и молодежи на базе МАУ МП «Объединение молодежных центров» осуществляют свою деятельность 14 молодежных общественных объединений. Групповые мероприятия на МАУ МП «Объединение молодежных центров» реализуются в рамках 50 программ по вовлечению молодежи в социальную практику.
Общее число молодежи, привлеченной в учреждения молодежной политики в отчётном периоде - 7574 человека, что составило 11,5% от общей численности молодежи города Мурманска.
Оказана финансовая поддержка в виде субсидии 6 проектам молодежных общественных организаций. Количество стипендиатов главы муниципального образования город Мурманск в отчетном периоде - 42 человека.
В 2024 году также предусмотрено создание 2 молодежных пространств «СОПКИ» на объектах МАУ МП «Объединение молодежных центров» по адресам: ул. Капитана Маклакова, д. 25 (левое крыло Молодежного центра творчества и социальной адаптации МАУ МП «Объединение молодежных центров») и ул. Софьи Перовской д. 39 (Молодежный центр гражданских инициатив МАУ МП «Объединение молодежных центров»). По итогам конкурсных процедур определены исполнители соответствующих работ, заключены договоры на поставку оборудования для оснащения создаваемых молодежных пространств.</t>
  </si>
  <si>
    <t>Деятельность комитета по образованию администрации города Мурманска обеспечивается своевременно</t>
  </si>
  <si>
    <t>В целях организации информирования населения города Мурманска о факторах риска развития хронических неинфекционных заболеваний, влиянии вредных привычек на формирование здорового образа жизни размещено 8 тематических публикаций в СМИ. Также организованы 2 выступления в прямом эфире радио «Вести FM Мурманск» по вопросам профилактики хронических неинфекционных заболеваний.
В целях информирования специалистов сферы образования по вопросам здорового образа жизни проведены лекции на тему: «Выбирайте здоровый образ жизни!» и «Стресс и здоровье», разъяснительная работа о принципах здорового питания.
Проведена разъяснительная работа о формировании навыков здорового образа жизни, личной гигиене, питании и распорядке дня в период каникул для сохранения здорового образа жизни, даны основные рекомендации на площадках городских оздоровительных лагерей с дневным пребыванием детей на базе 10 ОУ.
Организованы профилактико-просветительские мероприятия (публикации в СМИ) в рамках ежегодного проведения Всемирного дня здоровья (7 апреля) и Всемирного дня без табака (31 мая).
Заключен муниципальный контракт на оказание услуг по организации проведения диспансеризации муниципальных служащих (571 чел., услуги будут оказаны во втором полугодии). Также во втором полугодии предусмотрена подготовка, издание и тиражирование информационных материалов по вопросам здорового образа жизни (в том числе среди обучающихся муниципальных ОУ).</t>
  </si>
  <si>
    <t xml:space="preserve">В общеобразовательных учреждениях организовано участие 7350 обучающихся в спортивных и конкурсных мероприятиях, направленных на профилактику наркомании, табакокурения, употребления алкогольной продукции, популяризацию и обучение детей и подростков навыкам здорового образа жизни, а также профилактику незаконного оборота наркотиков среди несовершеннолетних. Проведены тематические беседы с детьми и подростками по вопросам негативного влияния наркотических средств и психотропных веществ на организм, даны разъяснения об ответственности гражданина перед законом за распространение наркотических средств. Проведены мероприятия для родительской общественности с привлечением сотрудников УМВД России по Мурманской области, специалистов ГОБУЗ «Мурманский областной наркологический диспансер» (162 участника). 
Организовано и проведено 4 антинаркотических мероприятия в сфере молодежной политики. В целях развития антинаркотической пропаганды разработано и распространено 9 000 экземпляров профилактической печатной продукции.
Приобретены книжные, электронные, аудиовизуальные издания по профилактике наркомании (169 экземпляров). Организованы выставки-просмотры, библиографические обзоры новых книг. Муниципальными библиотеками и домами культуры организован ряд мероприятий различного формата, направленных на предупреждение наркомании, токсикомании и алкоголизма.
Во втором полугодии также предусмотрено проведение мероприятий в сфере физической культуры и спорта, направленных на профилактику наркомании, а также предоставление субсидии некоммерческим организациям на финансовое обеспечение затрат, связанных с проведением физкультурных мероприятий и спортивных соревнований. 
</t>
  </si>
  <si>
    <t xml:space="preserve">Общая численность детей-сирот и детей, оставшихся без попечения родителей, в городе Мурманске на отчетную дату - 970 человек. Доля детей-сирот и детей, оставшихся без попечения родителей, устроенных в замещающие семьи, от общей численности детей-сирот - 90,5% (878 человек). Среднегодовая численность детей-сирот и детей, оставшихся без попечения родителей, воспитывающихся в семьях опекунов (попечителей), приемных родителей, на содержание которых назначаются и выплачиваются денежные средства, - 336 человека (93,9% от плана), в приемных семьях - 261 человека (98,9% от плана). Среднегодовая численность детей-сирот и детей, оставшихся без попечения родителей, воспитывающихся в семьях опекунов (попечителей), на содержание которых назначаются и выплачиваются денежные средства, - 330 человек (93,8%), в приемных семьях ¬– 262 человека (95,3%).  Среднегодовая численность детей, над которыми установлен социальный и постинтернатный патронат – 100 человек (100,0% от плана). Запланированная на 2024 год выплата лицам, осуществляющим социальный и постинтернатный патронат, осуществляется в полном объеме.
Ежемесячная денежная выплата на оплату жилого помещения и коммунальных услуг предоставлялась 395 детям-сиротам и детям, оставшимся без попечения родителей, лицам из их числа (91,9% от плана).
Заключены муниципальные контракты на ремонт 13 квартир (жилых помещений) для нужд 20 детей-сирот и детей, оставшимся без попечения родителей, лиц из их числа. По 8 квартирам работы выполнены (оплачены частично), по 5 квартирам работы будут завершены во втором полугодии. Также выполнены и оплачены работы по устранению замечаний (в рамках гарантийных обязательств) по текущему ремонту 1 квартиры. 
Заключен 21 муниципальный контракт на приобретение 21 однокомнатной квартиры (13% от плана, общая площадь - 633,9 кв.м). 6 контрактов - в стадии исполнения, 1 контракт – в стадии оплаты, 14 контрактов исполнены. Остальные закупки не состоялись по причине отсутствия заявок. С начала текущего года жилыми помещениями обеспечено 12 граждан указанной категории: 9 граждан обеспечены жильем по договорам найма специализированного жилого помещения, трое граждан приобрели жилые помещения в собственность по жилищным сертификатам Мурманской области.
Кроме того, в стадии исполнения находится муниципальный контракт на приобретение 32 однокомнатных квартир общей площадью не менее 896 кв. м на стадии строительства. В связи со значительным увеличением стоимости строительных работ рассматривается возможность заключения дополнительного соглашения к контракту, предусматривающего увеличение его цены и передачу квартир заказчику до 25.11.2024. </t>
  </si>
  <si>
    <t>Трудоустроено 33 гражданина, зарегистрированных в органах службы занятости в целях поиска подходящей работы. Дополнительные меры социальной поддержки (выдача талонов на бесплатное посещение бань, выдача талонов на бесплатное питание и т.д.) предоставлены 711 гражданам (74% от плана). Предоставлена материальная помощь 677 гражданам, оказавшимся в трудной жизненной ситуации (32% от плана).
Своевременно обеспечена реализация льгот лицам, удостоенным звания "Почетный гражданин города-героя Мурманска".
Выполнен ремонт 1 квартиры ветерана Великой Отечественной войны, контракт на выполнение ремонта 1 квартиры находится в стадии исполнения. Единовременная материальная помощь в связи с празднованием Дня Победы предоставлена 18 участникам и инвалидам Великой Отечественной войны. 
Дополнительное пенсионное обеспечение предоставлено 363 муниципальным служащим в ОМСУ муниципального образования город Мурманск и лицам, замещавшим муниципальные должности в муниципальном образовании город Мурманск.
Предоставлена выплата вознаграждения 58 опекунам совершеннолетних недееспособных граждан (118% от плана).
Предоставлена субсидия на возмещение затрат, связанных с оказанием мер социальной поддержки отдельным категориям граждан по оплате жилья и коммунальных услуг 2 ЮЛ. 62 получателям предоставлена ЕЖКВ в связи с упразднением пгт. Росляково (85% от плана).
Предоставлено 22 выплаты в целях возмещения расходов по гарантированному перечню услуг по погребению.</t>
  </si>
  <si>
    <t>Деятельность комитета по социальной поддержке, взаимодействию с общественными организациями и делам молодежи администрации города Мурманска обеспечивается своевременно</t>
  </si>
  <si>
    <t xml:space="preserve">Приобретено спортивное оборудование и инвентарь для детей с ОВЗ в ДЮСАШ № 15. Приобретены лестничные гусеничные подъемники в прогимназии № 40, СОШ № 34.
Заключено 4 контракта по приспособлению жилых помещений и общего имущества с учетом потребностей инвалидов в городе Мурманске, по одному контракту работы завершены, по двум контрактам работы ведутся, произведено авансирование (срок исполнения – третий квартал 2024 года), по одному контракту работы ведутся, подрядчиком нарушены сроки производства работ. 
Подготовлены заявки на определение подрядчика на выполнение работ по приспособлению жилых помещений и общего имущества с учетом потребностей инвалидов по 2 объектам, осуществляется подготовка заявок по 2 объектам. 
</t>
  </si>
  <si>
    <t xml:space="preserve">В рамках регионального проекта «Культурная среда» ведутся работы по:
1. Созданию модельной библиотеки на базе муниципального бюджетного учреждения культуры «Центральная детская библиотека города Мурманска» (ул. Беринга, дом 28). В целях оснащения библиотеки по модельному стандарту заключены договоры на приобретение специализированного оборудования, мебели, техники, книжного фонда, переподготовку и повышение квалификации основного персонала. Планируемый срок завершения работ – 30.09.2024. 
2. Капитальному ремонту крыши Детской школы искусств № 3. Заключен муниципальный контракт на выполнение указанных работ. Срок исполнения контракта – 27.08.2024. Объект передан подрядчику 04.04.2024, работы планируется завершить до 01.08.2024. Техническая готовность объекта – 75%.
3. Строительству Центра культурного развития (ул. Аскольдовцев, дом 39). Муниципальный контракт на строительство объекта заключен 31.03.2023, предусмотренный контрактом срок выполнения работ - 31.03.2023 – 23.12.2024. Техническая готовность объекта составляет 40%. Отмечено отставание от графика строительно-монтажных работ (два месяца). 21.02.2024 представлен уточненный график строительно-монтажных работ, в соответствии с которым невыполненные работы переносятся на более поздний срок. В целях соблюдения общих сроков реализации проекта работы на объекте ведутся в две смены.
Продолжаются работы по капитальному ремонту здания по улице Полярной Дивизии, дом 1/16 под размещение художественной школы. Ремонтные работы завершены в полном объеме, продолжаются работы по благоустройству и озеленению территории. 12.03.2024 объект передан МБУ ДО «Детская художественная школа».
Ведутся работы по созданию молодежного пространства «Сопки» на базе МБУК ДК «Судоремонтник» (район Росляково, ул. Заводская, 1). Завершение работ предусмотрено до 15 августа 2024 года.
Продолжаются работы по приспособлению здания кинотеатра «Родина» к современному использованию. Демонтажные работы завершены, ведутся работы по реставрации фасада, а также по разработке единой концепции благоустройства прилегающей территории. </t>
  </si>
  <si>
    <t xml:space="preserve">Своевременно осуществляется обеспечение деятельности учреждений в сфере культуры и искусства. За отчетный период учреждениями проведено 627 мероприятий (52,3% от плана), 14 общегородских праздничных мероприятий (63,6% от плана). 
Выполнено комплектование книжной продукцией МБУК "Центральная детская библиотека г. Мурманска" (502 экз.). 
НКО в сфере культуры предоставлены субсидии на проведение праздничных мероприятий Широкая масленица, День Победы и День России. 
Во втором полугодии текущего года также предусмотрено проведение ежегодного конкурса детского рисунка «Я люблю мой город» и вручение премий главы муниципального образования город Мурманск "За личный вклад в развитие культуры и искусства города Мурманска".
</t>
  </si>
  <si>
    <t xml:space="preserve">Работы по содержанию общественных территорий города Мурманска, украшению и озеленению городских территорий, а также по предоставлению телекоммуникационных услуг связи на общественных территориях выполняются своевременно. 
Выполнены работы по благоустройству и соединению берегов ручья Среднего, созданию экотропы. 
Средства иного межбюджетного трансферта из областного бюджета местным бюджетам в целях поощрения муниципальных образований - победителей конкурса на лучшее озеленение территорий населенных пунктов Мурманской области направлены на озеленение территорий (высадку деревьев).
Заключен муниципальный контракт на выполнение работ по проведению инженерных изысканий, подготовке проектной документации и строительству объекта: «Сооружение, предназначенное для культурно-досуговой деятельности населения, с благоустройством территории в границах кадастрового квартала 51:20:0002060» в рамках реконструкции площади «Пять углов»). Срок выполнения работ: 01.09.2025 (приемка и оплата работ - до 25.09.2025).
Во втором полугодии текущего года также предусмотрено проведение городских акций «Зеленый рекорд» и «Земля народу».
</t>
  </si>
  <si>
    <t xml:space="preserve">МАУ «Центр «Стратегия" проведен конкурс «Лыжня зовет-2024!» (1 896 участников). Также проведено 89 занятий по проекту «Без финиша» (1 566 участников), 1 занятие по проекту «Подзарядка» (20 участников).  МАУ ГСЦ «Авангард» проведено 15 мероприятий на придомовых территориях в рамках проекта "Родной двор - Родной город" (660 участников). Организовано и проведено 78 физкультурных мероприятий и спортивных соревнований.
В мероприятиях, проводимых МАУ «Центр «Стратегия» и направленных на привлечение жителей города Мурманска к занятиям физической культурой и спортом, приняли участие 688 человек. МАУ ГСЦ "Авангард" организовано 32 свободных посещения спортивных объектов (165 участников). Центром тестирования ГТО проведено 40 мероприятий по приему нормативов ГТО (1060 участников).
В зимнем сезоне 2023-2024 гг. проложены лыжные трассы на территории спортивного комплекса «Снежинка» (2 км, 4,5 км и 5 км), реализован проект «Пять озер» (озера Семеновское, Среднее, Большое, Глубокое, Безымянное – проложены лыжные трассы протяженностью 2,8 км, 2,5 км, 3 км, 2 км, 2 км соответственно).
Пять подведомственных учреждений с 1 января 2024 года переведены на реализацию дополнительных программ спортивной подготовки. Количество занимающихся – 2203 чел. В целях организации и проведения учебно-тренировочных мероприятий были арендованы спортивные сооружения. Приобретена спортивная экипировка, инвентарь, оборудование в количестве 35 262 ед. 
ООО «Пропаганда» предоставлена субсидия на возмещение затрат по эксплуатации объекта спорта "Крытый каток с искусственным льдом МАУ ГСЦ "Авангард" в рамках заключенного концессионного соглашения.
</t>
  </si>
  <si>
    <t xml:space="preserve">Объем инвестиций в основной капитал (без субъектов МСП) за январь-март 2024 года составил 11 664,9 млн. руб.
В целях повышения инвестиционной привлекательности города Мурманска обеспечивается функционирования Инвестиционного портала города Мурманска (1 144 посетителя, 5092 просмотра), Информационного портала международного сотрудничества города Мурманска (747 посетителей, 2 143 просмотра). Актуализирован инвестиционный паспорт города Мурманска, электронные версии реестра и каталога инвестиционных проектов. Приобретены статистические работы Мурманскстата, необходимые для информационного обеспечения деятельности, мониторинга социально-экономического развития, в том числе инвестиционной деятельности. Своевременно осуществляется разработка и мониторинг документов стратегического планирования: муниципальных программ города Мурманска.
За отчетный период оплачены членские взносы за участие муниципального образования город Мурманск в 3 организациях межмуниципального сотрудничества. Представители города Мурманска приняли участие в 4 конгрессно-выставочных и международных мероприятиях. 
В целях развития туристской деятельности обеспечивается функционирования туристического портала города Мурманска (12 842 посетителя, 20 895 просмотров), проводится регулярный мониторинг объема въездного туристского потока (96,3 тыс. человек в первом полугодии 2024 года), изготовлены информационные материалы – карты-схемы города Мурманска.
</t>
  </si>
  <si>
    <t>Количество субъектов МСП в городе Мурманске по данным Единого реестра субъектов МСП по состоянию на 10.07.2024 составляет 14 361 ед., число субъектов МСП в расчете на 10 тыс. человек населения - 538 ед.
Обеспечено функционирование Портала информационной поддержки малого и среднего предпринимательства Координационного совета по вопросам МСП при администрации города Мурманска (1 859 посетителей, 9 456 просмотров). Проведено 5 заседаний Координационного совета по вопросам малого и среднего предпринимательства. Сформирована и работает инфраструктура поддержки субъектов МСП, организации которой осуществляют деятельность по поддержке и развитию предпринимательства.
С 13.05.2024 по 28.06.2024 осуществлялся прием заявок на участие в отборе на предоставление субсидий для возмещения части затрат самозанятым гражданам в городе Мурманске (поступило 14 заявок). Определение победителей отбора, а также прием заявок на участие в отборе на предоставление субсидий для возмещения части затрат субъектам МСП будет осуществляться в третьем квартале 2024 года.
В рамках оказания имущественной поддержки за 1 полугодие 2024 года количество муниципальных объектов, переданных субъектам МСП и самозанятым гражданам в качестве имущественной поддержки, составило 79 ед., количество объектов, включенных в перечень муниципального имущества города Мурманска, предназначенного для оказания имущественной поддержки субъектам МСП и самозанятым гражданам  – 89 ед., количество новых объектов, включенных в указанный перечень – 9 ед. (6 объектов исключено из перечня). Также заключен 31 новый договор аренды с субъектами МСП и самозанятыми гражданами.
Кроме того, за отчетный период в реестр объектов потребительского рынка города Мурманска внесено 57 записей, в торговый реестр Мурманской области - 23 записи. Проведено 4 мероприятия выездной торговли.</t>
  </si>
  <si>
    <t>Выполнены кадастровые работы (подготовка схемы расположения земельного участка на кадастровом плане территории и оформление межевого плана) в отношении 1 земельного участка (20% от плана) площадью 1 724 кв. м. Проведение кадастровых работ будет продолжено во втором полугодии 2023 года.</t>
  </si>
  <si>
    <t>Деятельность управления финансов администрации города Мурманска обеспечивается своевременно</t>
  </si>
  <si>
    <t>Своевременно реализуются мероприятия по: 
- повышению технической оснащенности рабочих мест муниципальных служащих;
- повышению уровня квалификации муниципальных служащих;
- публикации в сети Интернет бюджета для граждан;
- размещению сведений о муниципальных учреждениях на официальном сайте в сети Интернет bus.gov.ru;
 - реализации Плана мероприятий по консолидации бюджетных средств муниципального образования город Мурманск в целях оздоровления муниципальных финансов;
- проведению оценки результатов качества финансового менеджмента главных распорядителей средств бюджета и формирование их ежегодного рейтинга на основе утвержденной Методики.
Доля муниципальных служащих, прошедших курсы повышения квалификации и посетивших мероприятия по профессиональной подготовке, переподготовке и обмену опытом, от общего числа запланированных составила 19,5% (19,7% от плана). Работа по повышению квалификации муниципальных служащих будет продолжена во втором полугодии текущего года. 
Кроме того, для нужд ОМСУ осуществляется приобретение канцтоваров, мебели, нотариальных услуг, подписок на периодические издания, услуг по предоставлению доступа к сети Интернет, услуг связи.</t>
  </si>
  <si>
    <t>КРГХ, КК</t>
  </si>
  <si>
    <t>Заключены муниципальные контракты на оказание услуг по сопровождению системы электронного документооборота, программы для ЭВМ "Система автоматизированного рабочего места муниципального образования". Срок исполнения контрактов - до конца 2024 года (оптала производится в конце года после выставления актов). Во втором полугодии также планируется заключение дополнительных контрактов в целях внедрения и поддержки систем в области информационных технологий</t>
  </si>
  <si>
    <t>Газета "Вечерний Мурманск" издается регулярно (печатная площадь - 598 полос формата А2, 43,7% от плана) и своевременно доставляется читателям. Доля печатной площади газеты «Вечерний Мурманск» в части опубликованной информации о деятельности ОМСУ МО город Мурманск и социально значимой информации в общем объеме публикаций содержания газеты «Вечерний Мурманск» составляет 85,6% (111,9% от плана)</t>
  </si>
  <si>
    <t>Обслуживание деятельности органов местного самоуправления муниципального образования город Мурманск, учреждений в области молодежной политики, физической культуры и спорта осуществляется своевременно</t>
  </si>
  <si>
    <t>Предоставлены субсидии 7 СО НКО (87,5% от плана, 100% поступивших на конкурс заявок).
Проведено 8 мероприятий, направленных на сохранение военно-исторических традиций, повышение престижа военной службы, формирование патриотического сознания населения города Мурманска (44,4% от плана), а также 1 мероприятие, направленное на поддержку общественных и гражданских инициатив (20% от плана). Основная часть мероприятий указанной направленности запланирована к проведению во втором полугодии 2024 года. 
Вручение премий главы муниципального образования город Мурманск "За активную общественную работу" предусмотрено во 2 полугодии текущего года.</t>
  </si>
  <si>
    <t>Деятельность администрации города Мурманска обеспечивается своевременно</t>
  </si>
  <si>
    <t>Подпрограммой предусмотрено изготовление печатной продукции антикоррупционной тематики в количестве 300 ед. Заключение соответствующего муниципального контракта планируется во втором полугодии 2024 года.</t>
  </si>
  <si>
    <t xml:space="preserve">Заключено 4 муниципальных контракта на изготовление и размещение социальной наружной рекламы, контракты в процессе исполнения, оплата предусмотрена в четвертом квартале 2024 года. За отчетный период изготовлено 20 рекламных материалов (16,7% от плана).
Кроме того, произведен демонтаж 32 рекламных конструкций с фасадов многоквартирных домов.
</t>
  </si>
  <si>
    <t>Деятельность комитета территориального развития и строительства администрации города Мурманска обеспечивается своевременно</t>
  </si>
  <si>
    <t xml:space="preserve">В целях обеспечения инженерной инфраструктурой земельных участков, на которых планируется реализация проектов развития индивидуального жилищного строительства, или земельных участков, предоставленных многодетным семьям и расположенных в общем или смежном с такими земельными участками кадастровом квартале, заключены 2 договора на технологическое присоединение к сетям водоснабжения и электроснабжения. Срок завершения работ по договору на технологическое присоединение к электрическим сетям - 2025 год. Работы по договору на технологическое присоединение к сетям водоснабжения не завершены ресурсоснабжающей организацией в установленный договором срок (15.12.2023) ввиду наличия замечаний к результату выполненных работ. 
Кроме того, подпрограммой предусмотрено обеспечение водоотведения на 2 объектах: «Жилой дом в г. Мурманске по ул. Полярные зори» и Общеобразовательная школа на 800 мест по пер. Казарменному. Заключены договоры на разработку проектной документации на строительство ливневой канализации. Предусмотренный договорами срок выполнения работ – до 27.04.2024, работы ведутся (подрядчиком нарушены сроки производства работ).
В рамках регионального проекта «Жилье» заключено четыре договора на технологическое присоединение к сетям водоснабжения, работы по двум договорам завершены в 2020 году, планируемый срок завершения работ по двум договорам – второе полугодие 2024 года и IV квартал 2024 года.
Во втором полугодии 2024 года также планируется проведение 1 архитектурного конкурса и выполнение работ по инженерным изысканиям в целях получения исходных материалов для подготовки схемы размещения гаражей. 
</t>
  </si>
  <si>
    <t>КТРиС, КРГХ</t>
  </si>
  <si>
    <t>В рамках подпрограммы поощрены 20 наиболее отличившихся сотрудников полиции и 4 гражданина, принявшие активное участие в охране общественного порядка (40% от плана).
В рамках реализации подпрограммы поощрены 20 наиболее отличившихся сотрудников полиции и 4 гражданина, принявшие активное участие в охране общественного порядка. Изготовлено 15 тыс. единиц печатной продукции, посвященной профилактике экстремизма, терроризма и противоправных деяний (100% от плана), размещено 7 публикаций, направленные на добровольную сдачу гражданами оружия и боеприпасов (46,7%). 
Приобретен программный продукт (1 ед.), заключен 1 договор на поддержку программного продукта в рамках обеспечения работы АПК "Профилактика преступлений и правонарушений". 
Проведено 12 мероприятий в сфере молодежной политики, образования, культуры, физической культуры т спорта, направленных на формирование среди населения стойкого неприятия идеологии терроризма, экстремизма, в том числе на межнациональной, религиозной почве, а также негативного отношения к любым формам противоправных деяний (44,4% от плана). Мероприятия подпрограммы реализуются в соответствии с графиком.</t>
  </si>
  <si>
    <t>Подпрограммой предусмотрено приобретение учебного материала для наглядной агитации, обучения населения и подготовки должностных лиц в количестве 170 ед. Соответствующий муниципальный контракт планируется к заключению во втором полугодии 2024 года.</t>
  </si>
  <si>
    <t xml:space="preserve">Продолжается работа по строительству гаража для спецтехники по адресу: ул. Героев Рыбачьего, д. 8. Степень готовности объекта – 86%, выполняется отделка внутреннего помещения гаража, устанавливается система освещения. Срок завершения работ - 16.07.2024.
Ведутся работы по созданию спортивных пространств для молодежи в целях поддержки и развития массового спорта. Разработаны дизайн-проекты, заключены соглашения на выполнение работ по созданию молодежных пространств по адресам: Абрам-мыс, ул. Лесная, д. 39 (степень готовности объекта – 30%), ул. Баумана, д. 42 (степень готовности объекта – 30%), ул. Крупской, д. 52 (степень готовности объекта – 30%), ул. А. Невского, д. 93 (степень готовности объекта – 14%), ул. Кильдинская, д. 9 (степень готовности объекта – 16%). Заключен договор на поставку оборудования (срок поставки – 1 августа 2024 года). Работы по созданию спортивных пространств планируется завершить до 15.08.2024.
</t>
  </si>
  <si>
    <t xml:space="preserve">Продолжаются работы по благоустройству городского кладбища на 7-8 км автодороги Кола-Мурмаши, участок "Сангородок у кедра" (колумбарные стены). Контрактом предусмотрено 3 этапа работ. В ходе выполнения земляных работ по устройству площадки колумбария (1 этап работ) выявлено залегание прочной монолитной скальной породы. Кровля скалы имеет высокие отметки, превышающие отметки, установленные проектной документацией. Для решения вопроса по разработке скального грунта потребовалось проведение дополнительных инженерно-геологических изысканий, в связи с чем работы были временно приостановлены. В состав работ по контракту включены работы сезонного характера (работы по устройству дорожного полотна, работы по озеленению), выполнение которых в течение зимне-весеннего периода не представлялось возможным. Завершение работ по устройству колумбарных стен (1 этап) планируется в 3 квартале 2024 года, после чего будет произведена оценка объема необходимых работ по этапам 2 и 3.
Выполнены геодезические работы по созданию разбивочной основы и выносу в натуру границ участка строительства городского кладбища на 7-8 км а/д Кола – Мурмаши (участок "Сангородок у кедра"), работы по подготовке территории (валке деревьев и выкорчевки пней), ведутся работы по расчистке территории (срок завершения работ – июль 2024 года). 
Также заключены муниципальные контракты на:
- строительство городского кладбища на 7-8 км а/д Кола – Мурмаши, участок "Сангородок у кедра" (участок 2 площадью 16,0 га) – этапы 1, 3 и 4. По этапу 1 отмечено несоблюдение подрядчиком сроков выполнения работ по контракту, по этапам 3 и 4 работы планируется завершить во втором полугодии текущего года;
- подготовку проектной документации на строительство городского кладбища на 7-8 км а/д Кола – Мурмаши, (участок 3 площадью 16,0 га). Срок завершения работ – 3 квартал 2024 года.
</t>
  </si>
  <si>
    <t>За отчетный период произведен отлов 222 животных без владельцев. Количество трупов животных, подобранных на территории города Мурманска - 114 ед. Количество животных без владельцев, принятых в муниципальную собственность, - 400 голов (58% от плана).</t>
  </si>
  <si>
    <t xml:space="preserve">За отчетный период с несанкционированных мест размещения отходов производства и потребления, расположенных на земельных участках города Мурманска, свободных от прав третьих лиц, убрано и вывезено 3500 кг отработанных автомобильных покрышек, 413 куб.м отходов. В рамках городских субботников убрано и вывезено 632,19 куб.м отходов. Всего с территории города Мурманска вывезено 1045,19 куб.м отходов (19,7% от плана). Работа по ликвидации несанкционированных мест размещения отходов производства и потребления продолжена во втором полугодии. 
В летний период установлено 18 контейнеров в местах массового отдыха горожан (100% от плана). 
</t>
  </si>
  <si>
    <t>Деятельность комитета по жилищной политике администрации города Мурманска обеспечивается своевременно</t>
  </si>
  <si>
    <t>В рамках реализации подпрограммы произведена оплата взносов на капитальный ремонт общего имущества МКД за период с января по июнь 2024 года в соответствии с выставленными счетами. Своевременно обеспечивалась деятельность МКУ "Новые формы управления". Мероприятия подпрограммы выполняются в соответствии с графиком.</t>
  </si>
  <si>
    <t>Заявлений на предоставление некоммерческим организациям субсидии на возмещение затрат, связанных с созданием товариществ собственников недвижимости, затрат, связанных с обучением эффективному управлению многоквартирным домом, за отчетный период не поступало. Во втором полугодии текущего года предусмотрено проведение общегородского конкурса в рамках реализации мероприятий проекта «Мурманск – город чистоты»</t>
  </si>
  <si>
    <t xml:space="preserve">Заключены муниципальные контракты (срок выполнения работ – 3 квартал текущего года) на 
- капитальный ремонт сети электроснабжения к д. 4 по ул. Шабалина;
- на выполнение работ по реконструкции сети ливневой канализации, расположенной в районе д. 19 по ул. Достоевского.
Кроме того, заключен муниципальный контракт на разработку проектной документации на капитальный ремонт кабельной сети 0,4 кВ от ТП-239 до жилых домов 13, 15 по ул. Советской (район Росляково). Работы приостановлены в связи с необходимости корректировки результатов топографической съемки (инженерно-геодезических изысканий для подготовки проектной документации). Работы по ремонту кабельной сети планируется выполнить в 3-4 квартале 2024 года после подготовки проектной документации.
Заключено 16 муниципальных контрактов на выполнение работ по устранению аварий, работы по 14 муниципальным контрактам выполнены в полном объеме.
Двум организациям предоставлены субсидии на финансовое обеспечение затрат: 
1. В целях организации бесперебойного теплоснабжения населения района Дровяного.
2. В целях создания условий для возможности поддержания МКД, в установленном порядке признанных аварийными и подлежащими сносу, в нормативном состоянии..
3. В целях создания условий для возможности содержания и текущего ремонта общего имущества МКД, в которых имеются жилые помещения специализированного жилищного фонда.
</t>
  </si>
  <si>
    <t xml:space="preserve">Выполнена актуализация на 2025 год схема теплоснабжения муниципального образования городской округ город-герой Мурманск на период с 2023 по 2042 годы.
Мероприятия, направленные на сокращение объема используемых энергетических ресурсов при сохранении соответствующего полезного эффекта от их использования, проведены управляющими организациями в 260 МКД (52% от плана).
Предоставлено возмещение расходов на приобретение и установку индивидуальных, общих (квартирных) и комнатных приборов учета электрической энергии, газа, холодной и горячей воды 6 нанимателям жилых помещений муниципального жилищного фонда.
</t>
  </si>
  <si>
    <t>В целях предоставления малоимущим гражданам по договорам социального найма приобретена 1 квартира общей площадью 43,80 кв. м (109,5% от плана). Предоставление жилого помещения малоимущим гражданам планируется во втором полугодии текущего года.</t>
  </si>
  <si>
    <t xml:space="preserve">Право на получение социальной выплаты на приобретение (строительство) жилья удостоверяется именным документом - Свидетельством о праве на получение социальной выплаты на приобретение (строительство) жилья (далее – Свидетельство).
За 1 полугодие 2024 года было выдано 90 Свидетельств о праве на получение социальной выплаты на приобретение (строительство) жилья (далее – Свидетельство). По состоянию на 01.07.2024 улучшили свои жилищные условия 50 семей, которым были перечислены средства социальной выплаты на общую сумму 56 106,6 тыс. руб. (58,5 % от плана). Дополнительные социальные выплаты в связи с рождением ребенка были выплачены 6 семьям на общую сумму 996,9 тыс. руб. за счет средств бюджета муниципального образования город Мурманск.
Изготовлена печатная продукция для информирования семей о возможности получения социальной выплаты на приобретение (строительство) жилья, проведено 3 торжественных мероприятий по вручению свидетельств молодым и многодетным семьям.
Единовременную денежную выплату на улучшение жилищных условий получили 10 многодетных семьей на общую сумму 3 400,0 тыс. руб. (33,3% от плана), за отчетный период 4 многодетные семьи улучшили свои жилищные условия с использованием единовременной денежной выплаты.
</t>
  </si>
  <si>
    <t xml:space="preserve">За отчетный период расселено 39 человек из 11 жилых помещений общей площадью 411,2 кв.м (155,5% от плана), расположенных в аварийных МКД. Переселение граждан осуществлялось в жилые помещения, приобретенные в 2023 году.
Кроме того, в целях расселения граждан из аварийных МКД приобретено 2 квартиры общей площадью 88,2 кв. м 
За 6 месяцев 2024 года выполнены кадастровые работы в отношении 6 земельных участков, на которых расположены многоквартирные дома, признанные аварийными и подлежащие сносу (75% от плана). Выполнено обследование 18 МКД, признанных аварийными, для подтверждения их аварийности в целях последующей организации сноса. Заключены муниципальные контракты на выполнение сноса 5 аварийных МКД, два контракта исполнены, по трем контрактам срок завершения работ – третий квартал текущего года. Также проведена госэкспертиза проектной документации в части проверки достоверности определения сметной стоимости на сноса 1 аварийного МКД.
Осуществлялось ограничение доступа в 14 аварийных МКД.
</t>
  </si>
  <si>
    <t>В рамках подпрограммы реализуется региональный проект «Обеспечение устойчивого сокращения непригодного для проживания жилищного фонда». Результатом реализации проекта за отчетный период стало переселение 211 человека (13% от плана) из 117 жилых помещений (16,5% от плана) общей площадью 3 756,15 кв.м в благоустроенные жилые помещения, приобретенные в 2023 году. Кроме того, завершена процедура выкупа жилых помещений с выплатой возмещения 2023-2024 годов.
Также проведены мероприятия по ограничению доступа в 27 аварийных МКД (300% от плана). 
Заключены контракты на снос 12 аварийных МКД, работы по 2 МКД завершены, по 10 МКД работы ведутся (срок завершения работ – третий квартал 2024 года). 
Заключено 2 контракта на приобретение 96 жилых помещений общей площадью не менее 4549,3 кв.м на первичном рынке жилья (в строящемся многоквартирном доме по адресу ул. Успенского). Срок исполнения контракта – до конца 2024 года.
Кроме того, принято 61 решение об изъятии для муниципальных нужд земельных участков и жилых помещений в МКД. Собственникам жилых помещений направлены 103 соглашения об изъятии недвижимости для муниципальных нужд, из которых 76 подписаны. По 101 соглашению (в том числе по решениям судов) произведена оплата, из которых по 93 объектам зарегистрированы переходы прав собственности.</t>
  </si>
  <si>
    <t>Деятельность комитета по развитию городского хозяйства администрации города Мурманска обеспечивается своевременно</t>
  </si>
  <si>
    <t>Предоставление субсидии на возмещение недополученных доходов
транспортным организациям, осуществляющим регулярные перевозки пассажиров и багажа на муниципальных маршрутах по реализуемым тарифам в связи с предоставлением льготы на проезд, установленной муниципальным нормативным правовым актом, осуществляется своевременно. Количество реализованных билетов - 897 ед. (89,7% от плана)</t>
  </si>
  <si>
    <r>
      <rPr>
        <i/>
        <u/>
        <sz val="12"/>
        <color theme="1"/>
        <rFont val="Times New Roman"/>
        <family val="1"/>
        <charset val="204"/>
      </rPr>
      <t>Примечание: в</t>
    </r>
    <r>
      <rPr>
        <i/>
        <sz val="12"/>
        <color theme="1"/>
        <rFont val="Times New Roman"/>
        <family val="1"/>
        <charset val="204"/>
      </rPr>
      <t xml:space="preserve"> связи с тем, что часть финансовых средств доведена ГРБС сводной бюджетной росписью, в отдельных случаях отмечается превышение кассового расхода над плановыми объемами бюджетных ассигнований. При внесении изменений в МП плановый объем бюджетных ассигнований будет откорректирован.</t>
    </r>
  </si>
  <si>
    <t xml:space="preserve">В рамках программы реализуется региональный проект «Формирование комфортной городской среды». Проектом предусмотрено:
1. Комплексное благоустройство 9 дворовых территорий: 
-ул. Старостина, д. 1, 3, 5, 7;
-ул. Капитана Маклакова, д. 31, 32, 33, 34, 35, 36, 37;
-просп. Кирова, д. 33, 35, 37, 39;
-пр. Связи, д. 3;
-ул. Полярные Зори, д. 49 корп. 2;
-ул. Полярные Зори, д. 20, ул. Академика Книповича, д. 22, 24;
-ул. Гвардейская, д. 9а;
-ул. Академика Книповича, д. 19;
-ул. Радищева, д. 14 корп. 1.
Соответствующие договоры заключены, подрядчикам выплачен аванс в размере 30%, работы ведутся. Срок выполнения работ – до 31 августа 2024 года.
2. Комплексное благоустройство 2 общественных территорий: 
- территория озера Семеновского - "Домик Моржей"; 
- сквер по просп. Героев-североморцев, д. 33, 33а (правое и левое крыло).
Соответствующие договоры заключены, подрядчикам выплачен аванс в размере 30%, работы ведутся. Срок выполнения работ – до 30 сентября 2024 года.
</t>
  </si>
  <si>
    <t xml:space="preserve">Заключены договоры на выполнение капитального ремонта:
1. Ул. Героев Рыбачьего от примыкания к ул. Капитана Копытова до д. 33 по ул. Героев Рыбачьего и проезда до д. 4 по ул. Шабалина (2 этап). Выполнены работы по устройству ливневой канализации, лестниц, опор наружного освещения, тротуаров в районе новых лестниц, устройству резервных труб для сетей электротранспорта и выносу сетей электротранспорта, проезжей части (геотекстиль, щебень, нижний слой асфальтобетона) и тротуаров к д. 4 по ул. Шабалина. Работы продолжаются. Срок завершения работ – 30.08.2024. 
2. Ул. Подгорной (участок от д. 80 до д. 92 (2 этап)). Выполнены работы по фрезерованию асфальтобетонного покрытия, по устройству ливневой канализации, наружного освещения, разборке асфальтобетонного покрытия тротуаров, устройству основания из щебня, нижнего слоя из асфальтобетона. Работы продолжаются. Срок завершения работ – 30.09.2024.
Кроме того, завершены работы по капитальному ремонту проезда Серпантин и Нижне-Ростинского шоссе, начатые в 2023 году (произведена оплата по соответствующим договорам). 
Заключены договоры на ремонт 40 участков автомобильных дорог. По 9 участкам работы выполнены, по 6 участкам работы планируется завершить до 31.08.2024. 
В стадии заключения договор на выполнение работ по благоустройству территории Октябрьского административного округа города Мурманска в части устройства элемента озеленения – покрытия из рулонного газона. Выполнение указанных работ планируется в августе 2024 года.
В рамках подпрограммы также реализуется региональный проект «Дорожная сеть», которым в 2024 году предусмотрено проведение ремонта 27 автомобильных дорог общего пользования местного значения общей протяженностью 14,5 км. В отношении указанных объектов заключено три договора на выполнение работ по ремонту. Предусмотренная договорами дата начала работ – 01.05.2024, срок завершения работ – 31.08.2024. На двух участках автомобильных дорог работы полностью завершены, по остальным участкам работы продолжаются. 
</t>
  </si>
  <si>
    <t xml:space="preserve">В целях повышения безопасности дорожного движения нанесена / восстановлена дорожная разметка площадью 21291,3 кв.м (68,6% от плана).
Заключен контракт на устройство 6 искусственных дорожных неровностей (66,7% от плана) со сроком выполнения работ в третьем квартале 2024 года (в августе текущего года дополнительно планируется заключить контракты на устройство 3 дорожных неровностей). Заключение контракта на установку пешеходных ограждений также планируется в августе текущего года в связи с необходимостью согласования схем их размещения с ресурсоснабжающими организациями.
Проведение закупки на выполнение работ по нанесению дорожной разметки холодным пластиком и поставку материалов для ремонта пешеходных переходов предусмотрено во втором полугодии текущего года. 
Начаты работы по оснащению 4 общеобразовательных учреждений схемами безопасных маршрутов перемещения детей (за отчетный период схемой оснащена гимназия № 7). Соответствующие работы по 3 ОУ планируется завершить во втором полугодии 2024 года. </t>
  </si>
  <si>
    <t xml:space="preserve">Заключены договоры на выполнение капитального ремонта:
- ул. Героев Рыбачьего от примыкания к ул. Капитана Копытова до д. 33 по ул. Героев Рыбачьего и проезда до д. 4 по ул. Шабалина (2 этап);
- ул. Подгорной (участок от д. 80 до д. 92 (2 этап));
- 3 перекрестков.
Выполнение указанных работ предусмотрено в 3 квартале 2024 года. 
Кроме того, завершены работы по капитальному ремонту проезда Серпантин и Нижне-Ростинского шоссе, начатые в 2023 году (произведена оплата по соответствующим договорам). 
В рамках подпрограммы реализуется региональный проект «Дорожная сеть», которым в 2024 году предусмотрено проведение ремонта 27 автомобильных дорог общего пользования местного значения общей протяженностью 14,5 км. В отношении указанных объектов заключено три договора на выполнение работ по ремонту. Предусмотренная договорами дата начала работ – 01.05.2024, срок завершения работ – 31.08.2024. На двух участках автомобильных дорог работы полностью завершены, по остальным участкам работы продолжаются. В третьем квартале также планируется закупка у единственного поставщика работ по устройству регулируемых пешеходных переходов на 1 перекрестке.
</t>
  </si>
  <si>
    <t xml:space="preserve">Содержание автомобильных дорог, объектов технических средств, объектов озеленения и благоустройства, городских кладбищ, системы наружного освещения осуществляется своевременно. Своевременно осуществляется оказание услуг по перевозке в морг безродных, невостребованных и неопознанных тел умерших. 
Заключены договоры на проведение капитального ремонта 4 лестниц (80% от плана), работы ведутся, срок завершения работ - 31.07.2024. 
Приобретено 2 самоходных катка и 1 асфальтоукладчик, в третьем квартале также планируется приобретение гудронатора. 
В третьем квартале 2024 года также планируется закупка материалов для зимнего содержания дорог
Кроме того, ведется подготовка заявки для проведения закупки работ по замене аварийных опор наружного освещения. Заключены договоры на разработку проектно-сметной документации и замену светильников. Срок выполнения работ - 01.09.2024
</t>
  </si>
  <si>
    <t>Подпрограмма «Развитие системы образования города Мурманска через эффективное выполнение муниципальных функций»</t>
  </si>
  <si>
    <t xml:space="preserve">Подпрограмма «Обеспечение деятельности комитета по социальной поддержке, взаимодействию с общественными организациями и делам молодежи администрации города Мурманска» </t>
  </si>
  <si>
    <t xml:space="preserve">Подпрограмма «Обеспечение деятельности комитета по культуре администрации города Мурманска» </t>
  </si>
  <si>
    <t>Подпрограмма «Обеспечение деятельности комитета по физической культуре и спорту администрации города Мурманска»</t>
  </si>
  <si>
    <t>Подпрограмма «Обеспечение деятельности комитета по экономическому развитию администрации города Мурманска»</t>
  </si>
  <si>
    <t xml:space="preserve">Подпрограмма «Обеспечение деятельности комитета по развитию городского хозяйства администрации города Мурманска» </t>
  </si>
  <si>
    <t>Подпрограмма «Обеспечение деятельности комитета имущественных отношений города Мурманска»</t>
  </si>
  <si>
    <t xml:space="preserve">Подпрограмма «Обеспечение деятельности комитета градостроительства и территориального развития администрации города Мурманска» </t>
  </si>
  <si>
    <t xml:space="preserve">Подпрограмма «Обеспечение деятельности комитета по жилищной политике администрации города Мурманска» </t>
  </si>
  <si>
    <t xml:space="preserve">Подпрограмма «Обеспечение эффективного управления муниципальными финансами» </t>
  </si>
  <si>
    <t xml:space="preserve">Подпрограмма «Обеспечение деятельности администрации города Мурманска» </t>
  </si>
  <si>
    <t>Деятельность комитета по культуре администрации города Мурманска обеспечивается своевременно</t>
  </si>
  <si>
    <t>Количество отдохнувших и оздоровленных обучающихся системы образования города Мурманска составило 4 191 человек.
На базе 23 муниципальных общеобразовательных учреждений открыто 25 городских оздоровительных лагерей с дневным пребыванием детей, в которых отдохнули 3 270 детей в возрасте от 6 до 18 лет. В филиале СОШ № 27 осуществлял работу оздоровительный лагерь для 45 детей-инвалидов и детей с ОВЗ. 183 Мурманских школьника в возрасте от 12 до 18 лет приняли участие в профильных экспедициях по территории Кольского полуострова. 
В оздоровительных учреждениях Мурманской области в первом полугодии 2024 года отдохнули 218 Мурманских школьников, в том числе в июне 2024 года – 50 человек. Дополнительно по путевкам Центра образования «Лапландия» организован отдых 628 детей и подростков в оздоровительных учреждениях Мурманской области и за ее пределами. В оздоровительных учреждениях, расположенных на Черноморском побережье России, организован отдых 410 детей и подростков в возрасте от 6 до 18 лет, в том числе 100 детей, находящийся в трудной жизненной ситуации и 8 детей-инвалидов. 
В первом полугодии 2024 года 110 Мурманских школьников посетили международную выставку-форум «Россия», которая проходила на территории Выставки достижений народного хозяйства в г. Москве.
с 10 по 12 мая 2024 года состоялся патриотический слет молодежи «Молодежь Мурманска – потомки солдат Великой Победы», в котором приняли участие 50 человек в возрасте от 18 до 35 лет.
В целях организации полезной занятости подростков на территории города Мурманска в образовательных организациях для несовершеннолетних граждан в возрасте от 14 до 18 лет создано 413 рабочих мест, на базе МАУ МП «Объединение молодежных центров» - 16 дополнительных рабочих мест, в ММБУ «Управление дорожного хозяйства» - 76 рабочих мест.</t>
  </si>
  <si>
    <t>Деятельность комитета по физической культуре, спорту и охране здоровья администрации города Мурманска обеспечивается своевременно</t>
  </si>
  <si>
    <t>Деятельность комитета по экономическому развитию администрации города Мурманска обеспечивается своевременно</t>
  </si>
  <si>
    <t>Деятельность комитета имущественных отношений города Мурманска обеспечивается своевременно</t>
  </si>
  <si>
    <t xml:space="preserve">Обеспечивалась работа 138 муниципальных образовательных учреждения и учреждения сферы образования (50 общеобразовательных учреждений, 65 ДОУ, 18 учреждений дополнительного образования, 5 прочих учреждений).
Среднегодовая численность воспитанников ДОУ - 14093 человека, в том числе 194 ребенка-инвалида). Внедрены вариативные формы воспитания – в ДОУ функционируют 23 центра игровой поддержки ребёнка, 9 консультационных центров для семей, чьи дети не посещают дошкольные учреждения, 36 логопедических пунктов. 
Численность обучающихся муниципальных общеобразовательных учреждений - 30 723 человека, в том числе на уровне основного общего образования обучались 14651 человек. По программам среднего общего образования (профильное обучение по профилям: естественно-научный, технологический, социально-экономический, гуманитарный, универсальный) обучались 2152 обучающихся. При реализации образовательных программ профильного обучения на уровне среднего общего образования продолжается практика сотрудничества с предприятиями-партнерами (работа профильных классов). 
На платформе «Профилум» зарегистрировано более 5 966 обучающихся 7 классов общеобразовательных учреждений города Мурманска, которые изучают курс «Карьерная грамота».
На конец учебного года в 9-х классах обучалось 2852 чел., из них допущены к итоговой аттестации 2749 учащихся, что составляет 96,4%. Получили аттестат 2 926 выпускника (в том числе по результатам повторной сдачи ГИА). 
На конец учебного года в 11-х классах обучалось 991 чел., из них допущены к итоговой аттестации 990 учащихся. Из 14 выпускников Мурманской области, набравших 100 баллов КГЭ, 10 человек – выпускники ОУ города Мурманска. Планируется вручение 174 медалей (76 первой степени и 98 второй степени). 
Доля детей в возрасте от 5 до 18 лет, охваченных дополнительным образованием, - 47,2%. </t>
  </si>
  <si>
    <t>За отчетный период поисковые и аварийно-спасательные работы выполнялись своевременно (количество выполненных работ - 762 ед., количество принятых и обработанных обращений по системе 112 – 130 592 ед., количество принятых и обработанных заявок органом повседневного управления о фактах возникновения ЧС – 817 ед. ). Образовательные программы подготовки, переподготовки, повышения квалификации руководителей, специалистов, рабочих, учащихся и студентов прошли 312 человек (88,6% от плана).</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</si>
</sst>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
    <numFmt numFmtId="166" formatCode="0.0%"/>
    <numFmt numFmtId="167" formatCode="_-* #,##0.00_р_._-;\-* #,##0.00_р_._-;_-* &quot;-&quot;??_р_._-;_-@_-"/>
  </numFmts>
  <fonts count="10" x14ac:knownFonts="1">
    <font>
      <sz val="11"/>
      <color theme="1"/>
      <name val="Calibri"/>
      <family val="2"/>
      <charset val="204"/>
      <scheme val="minor"/>
    </font>
    <font>
      <sz val="11"/>
      <color theme="1"/>
      <name val="Calibri"/>
      <family val="2"/>
      <charset val="204"/>
      <scheme val="minor"/>
    </font>
    <font>
      <sz val="12"/>
      <color theme="1"/>
      <name val="Times New Roman"/>
      <family val="1"/>
      <charset val="204"/>
    </font>
    <font>
      <sz val="12"/>
      <color indexed="8"/>
      <name val="Times New Roman"/>
      <family val="1"/>
      <charset val="204"/>
    </font>
    <font>
      <sz val="11"/>
      <color indexed="8"/>
      <name val="Calibri"/>
      <family val="2"/>
      <charset val="204"/>
    </font>
    <font>
      <b/>
      <sz val="14"/>
      <color theme="1"/>
      <name val="Times New Roman"/>
      <family val="1"/>
      <charset val="204"/>
    </font>
    <font>
      <i/>
      <sz val="11"/>
      <color theme="1"/>
      <name val="Times New Roman"/>
      <family val="1"/>
      <charset val="204"/>
    </font>
    <font>
      <i/>
      <u/>
      <sz val="11"/>
      <color theme="1"/>
      <name val="Times New Roman"/>
      <family val="1"/>
      <charset val="204"/>
    </font>
    <font>
      <i/>
      <sz val="12"/>
      <color theme="1"/>
      <name val="Times New Roman"/>
      <family val="1"/>
      <charset val="204"/>
    </font>
    <font>
      <i/>
      <u/>
      <sz val="12"/>
      <color theme="1"/>
      <name val="Times New Roman"/>
      <family val="1"/>
      <charset val="20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9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9" fontId="4" fillId="0" borderId="0" applyFont="0" applyFill="0" applyBorder="0" applyAlignment="0" applyProtection="0"/>
    <xf numFmtId="167" fontId="4" fillId="0" borderId="0" applyFont="0" applyFill="0" applyBorder="0" applyAlignment="0" applyProtection="0"/>
  </cellStyleXfs>
  <cellXfs count="88">
    <xf numFmtId="0" fontId="0" fillId="0" borderId="0" xfId="0"/>
    <xf numFmtId="49" fontId="2" fillId="0" borderId="0" xfId="0" applyNumberFormat="1" applyFont="1" applyAlignment="1">
      <alignment horizontal="left" vertical="top" wrapText="1"/>
    </xf>
    <xf numFmtId="0" fontId="2" fillId="0" borderId="0" xfId="0" applyFont="1" applyAlignment="1">
      <alignment horizontal="left" vertical="top" wrapText="1"/>
    </xf>
    <xf numFmtId="49" fontId="6" fillId="0" borderId="0" xfId="0" applyNumberFormat="1" applyFont="1" applyAlignment="1">
      <alignment horizontal="left" vertical="top" wrapText="1"/>
    </xf>
    <xf numFmtId="0" fontId="6" fillId="0" borderId="0" xfId="0" applyFont="1" applyAlignment="1">
      <alignment horizontal="left" vertical="top" wrapText="1"/>
    </xf>
    <xf numFmtId="0" fontId="3" fillId="2" borderId="1" xfId="1" applyFont="1" applyFill="1" applyBorder="1" applyAlignment="1">
      <alignment horizontal="left" vertical="top" wrapText="1"/>
    </xf>
    <xf numFmtId="165" fontId="3" fillId="2" borderId="1" xfId="1" applyNumberFormat="1" applyFont="1" applyFill="1" applyBorder="1" applyAlignment="1">
      <alignment horizontal="left" vertical="top" wrapText="1"/>
    </xf>
    <xf numFmtId="166" fontId="3" fillId="0" borderId="1" xfId="2" applyNumberFormat="1" applyFont="1" applyFill="1" applyBorder="1" applyAlignment="1">
      <alignment horizontal="left" vertical="top" wrapText="1"/>
    </xf>
    <xf numFmtId="166" fontId="3" fillId="3" borderId="1" xfId="2" applyNumberFormat="1" applyFont="1" applyFill="1" applyBorder="1" applyAlignment="1">
      <alignment horizontal="left" vertical="top" wrapText="1"/>
    </xf>
    <xf numFmtId="0" fontId="3" fillId="4" borderId="1" xfId="1" applyFont="1" applyFill="1" applyBorder="1" applyAlignment="1">
      <alignment horizontal="left" vertical="top" wrapText="1"/>
    </xf>
    <xf numFmtId="165" fontId="3" fillId="4" borderId="1" xfId="1" applyNumberFormat="1" applyFont="1" applyFill="1" applyBorder="1" applyAlignment="1">
      <alignment horizontal="left" vertical="top" wrapText="1"/>
    </xf>
    <xf numFmtId="166" fontId="3" fillId="4" borderId="1" xfId="2" applyNumberFormat="1" applyFont="1" applyFill="1" applyBorder="1" applyAlignment="1">
      <alignment horizontal="left" vertical="top" wrapText="1"/>
    </xf>
    <xf numFmtId="2"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2" fillId="0" borderId="0" xfId="0" applyFont="1" applyAlignment="1">
      <alignment horizontal="center" vertical="top" wrapText="1"/>
    </xf>
    <xf numFmtId="0" fontId="2" fillId="0" borderId="1" xfId="0" applyFont="1" applyFill="1" applyBorder="1" applyAlignment="1">
      <alignment horizontal="center" vertical="top" wrapText="1"/>
    </xf>
    <xf numFmtId="165" fontId="2" fillId="0" borderId="1" xfId="0" applyNumberFormat="1" applyFont="1" applyFill="1" applyBorder="1" applyAlignment="1">
      <alignment horizontal="center" vertical="top" wrapText="1"/>
    </xf>
    <xf numFmtId="0" fontId="6" fillId="0" borderId="0" xfId="0" applyFont="1" applyFill="1" applyAlignment="1">
      <alignment horizontal="center" vertical="center" wrapText="1"/>
    </xf>
    <xf numFmtId="0" fontId="3" fillId="2" borderId="3" xfId="1" applyFont="1" applyFill="1" applyBorder="1" applyAlignment="1">
      <alignment vertical="top" wrapText="1"/>
    </xf>
    <xf numFmtId="0" fontId="3" fillId="2" borderId="5" xfId="1" applyFont="1" applyFill="1" applyBorder="1" applyAlignment="1">
      <alignment vertical="top" wrapText="1"/>
    </xf>
    <xf numFmtId="165" fontId="3" fillId="2" borderId="3" xfId="1" applyNumberFormat="1" applyFont="1" applyFill="1" applyBorder="1" applyAlignment="1">
      <alignment vertical="top" wrapText="1"/>
    </xf>
    <xf numFmtId="165" fontId="3" fillId="2" borderId="5" xfId="1" applyNumberFormat="1" applyFont="1" applyFill="1" applyBorder="1" applyAlignment="1">
      <alignment vertical="top" wrapText="1"/>
    </xf>
    <xf numFmtId="166" fontId="3" fillId="3" borderId="3" xfId="2" applyNumberFormat="1" applyFont="1" applyFill="1" applyBorder="1" applyAlignment="1">
      <alignment vertical="top" wrapText="1"/>
    </xf>
    <xf numFmtId="166" fontId="3" fillId="3" borderId="5" xfId="2" applyNumberFormat="1" applyFont="1" applyFill="1" applyBorder="1" applyAlignment="1">
      <alignment vertical="top" wrapText="1"/>
    </xf>
    <xf numFmtId="0" fontId="2" fillId="0" borderId="8"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49" fontId="2" fillId="0" borderId="1" xfId="0" applyNumberFormat="1" applyFont="1" applyBorder="1" applyAlignment="1">
      <alignment horizontal="left" vertical="top" wrapText="1"/>
    </xf>
    <xf numFmtId="0" fontId="2" fillId="4" borderId="1" xfId="0" applyFont="1" applyFill="1" applyBorder="1" applyAlignment="1">
      <alignment horizontal="left" vertical="top" wrapText="1"/>
    </xf>
    <xf numFmtId="165" fontId="3" fillId="2" borderId="3" xfId="1" applyNumberFormat="1" applyFont="1" applyFill="1" applyBorder="1" applyAlignment="1">
      <alignment horizontal="left" vertical="top" wrapText="1"/>
    </xf>
    <xf numFmtId="0" fontId="5" fillId="0" borderId="0" xfId="0" applyFont="1" applyAlignment="1">
      <alignment horizontal="center" vertical="top" wrapText="1"/>
    </xf>
    <xf numFmtId="0" fontId="6" fillId="0" borderId="0" xfId="0" applyFont="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10" fontId="3" fillId="0" borderId="1" xfId="1" applyNumberFormat="1" applyFont="1" applyFill="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2" fillId="4" borderId="5" xfId="0" applyFont="1" applyFill="1" applyBorder="1" applyAlignment="1">
      <alignment horizontal="left" vertical="top" wrapText="1"/>
    </xf>
    <xf numFmtId="10" fontId="3" fillId="4" borderId="1" xfId="1" applyNumberFormat="1"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0" borderId="7" xfId="0" applyFont="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49" fontId="2" fillId="0" borderId="3" xfId="0" applyNumberFormat="1" applyFont="1" applyBorder="1" applyAlignment="1">
      <alignment horizontal="left" vertical="top" wrapText="1"/>
    </xf>
    <xf numFmtId="49"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49" fontId="2" fillId="4" borderId="3" xfId="0" applyNumberFormat="1" applyFont="1" applyFill="1" applyBorder="1" applyAlignment="1">
      <alignment horizontal="left" vertical="top" wrapText="1"/>
    </xf>
    <xf numFmtId="49" fontId="2" fillId="4" borderId="4" xfId="0" applyNumberFormat="1" applyFont="1" applyFill="1" applyBorder="1" applyAlignment="1">
      <alignment horizontal="left" vertical="top" wrapText="1"/>
    </xf>
    <xf numFmtId="49" fontId="2" fillId="4" borderId="5" xfId="0" applyNumberFormat="1" applyFont="1" applyFill="1" applyBorder="1" applyAlignment="1">
      <alignment horizontal="left" vertical="top" wrapText="1"/>
    </xf>
    <xf numFmtId="49" fontId="2" fillId="0" borderId="6"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49" fontId="2" fillId="0" borderId="10" xfId="0" applyNumberFormat="1"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10" fontId="3" fillId="0" borderId="3" xfId="1" applyNumberFormat="1" applyFont="1" applyFill="1" applyBorder="1" applyAlignment="1">
      <alignment horizontal="center" vertical="top" wrapText="1"/>
    </xf>
    <xf numFmtId="10" fontId="3" fillId="0" borderId="4" xfId="1" applyNumberFormat="1" applyFont="1" applyFill="1" applyBorder="1" applyAlignment="1">
      <alignment horizontal="center" vertical="top" wrapText="1"/>
    </xf>
    <xf numFmtId="10" fontId="3" fillId="0" borderId="5" xfId="1" applyNumberFormat="1" applyFont="1" applyFill="1" applyBorder="1" applyAlignment="1">
      <alignment horizontal="center" vertical="top" wrapText="1"/>
    </xf>
    <xf numFmtId="49" fontId="2" fillId="0" borderId="1" xfId="0" applyNumberFormat="1" applyFont="1" applyBorder="1" applyAlignment="1">
      <alignment horizontal="left" vertical="top" wrapText="1"/>
    </xf>
    <xf numFmtId="0" fontId="2" fillId="4" borderId="1" xfId="0" applyFont="1" applyFill="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49" fontId="2" fillId="0" borderId="3" xfId="0" applyNumberFormat="1" applyFont="1" applyBorder="1" applyAlignment="1">
      <alignment horizontal="center" vertical="top" wrapText="1"/>
    </xf>
    <xf numFmtId="49" fontId="2" fillId="0" borderId="4" xfId="0" applyNumberFormat="1" applyFont="1" applyBorder="1" applyAlignment="1">
      <alignment horizontal="center" vertical="top" wrapText="1"/>
    </xf>
    <xf numFmtId="49" fontId="2" fillId="0" borderId="5" xfId="0" applyNumberFormat="1" applyFont="1" applyBorder="1" applyAlignment="1">
      <alignment horizontal="center" vertical="top" wrapText="1"/>
    </xf>
    <xf numFmtId="165" fontId="3" fillId="2" borderId="3" xfId="1" applyNumberFormat="1" applyFont="1" applyFill="1" applyBorder="1" applyAlignment="1">
      <alignment horizontal="center" vertical="top" wrapText="1"/>
    </xf>
    <xf numFmtId="165" fontId="3" fillId="2" borderId="5" xfId="1" applyNumberFormat="1" applyFont="1" applyFill="1" applyBorder="1" applyAlignment="1">
      <alignment horizontal="center" vertical="top" wrapText="1"/>
    </xf>
    <xf numFmtId="166" fontId="3" fillId="3" borderId="3" xfId="2" applyNumberFormat="1" applyFont="1" applyFill="1" applyBorder="1" applyAlignment="1">
      <alignment horizontal="center" vertical="top" wrapText="1"/>
    </xf>
    <xf numFmtId="166" fontId="3" fillId="3" borderId="5" xfId="2" applyNumberFormat="1" applyFont="1" applyFill="1" applyBorder="1" applyAlignment="1">
      <alignment horizontal="center" vertical="top" wrapText="1"/>
    </xf>
    <xf numFmtId="0" fontId="2" fillId="0" borderId="1" xfId="0" applyFont="1" applyFill="1" applyBorder="1" applyAlignment="1">
      <alignment horizontal="center" vertical="top" wrapText="1"/>
    </xf>
    <xf numFmtId="49" fontId="2" fillId="0" borderId="1" xfId="0" applyNumberFormat="1" applyFont="1" applyBorder="1" applyAlignment="1">
      <alignment horizontal="center" vertical="top" wrapText="1"/>
    </xf>
    <xf numFmtId="0" fontId="3" fillId="0" borderId="1" xfId="1" applyFont="1" applyFill="1" applyBorder="1" applyAlignment="1">
      <alignment horizontal="left" vertical="top" wrapText="1"/>
    </xf>
    <xf numFmtId="164" fontId="2" fillId="0" borderId="1" xfId="0" applyNumberFormat="1" applyFont="1" applyFill="1" applyBorder="1" applyAlignment="1">
      <alignment horizontal="center" vertical="top" wrapText="1"/>
    </xf>
    <xf numFmtId="0" fontId="8" fillId="0" borderId="7" xfId="0" applyFont="1" applyBorder="1" applyAlignment="1">
      <alignment horizontal="left" vertical="top" wrapText="1"/>
    </xf>
    <xf numFmtId="0" fontId="8" fillId="0" borderId="6" xfId="0" applyFont="1" applyBorder="1" applyAlignment="1">
      <alignment horizontal="left" vertical="top" wrapText="1"/>
    </xf>
    <xf numFmtId="0" fontId="8" fillId="0" borderId="8" xfId="0" applyFont="1" applyBorder="1" applyAlignment="1">
      <alignment horizontal="left" vertical="top" wrapText="1"/>
    </xf>
    <xf numFmtId="0" fontId="8" fillId="0" borderId="2"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cellXfs>
  <cellStyles count="4">
    <cellStyle name="Обычный" xfId="0" builtinId="0"/>
    <cellStyle name="Обычный 3" xfId="1"/>
    <cellStyle name="Процентный 2 2" xfId="2"/>
    <cellStyle name="Финансовый 2" xfId="3"/>
  </cellStyles>
  <dxfs count="0"/>
  <tableStyles count="0" defaultTableStyle="TableStyleMedium2" defaultPivotStyle="PivotStyleLight16"/>
  <colors>
    <mruColors>
      <color rgb="FF99FFCC"/>
      <color rgb="FFFFCC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734"/>
  <sheetViews>
    <sheetView tabSelected="1" view="pageBreakPreview" topLeftCell="A305" zoomScale="70" zoomScaleNormal="70" zoomScaleSheetLayoutView="70" workbookViewId="0">
      <selection activeCell="L310" sqref="L310:L314"/>
    </sheetView>
  </sheetViews>
  <sheetFormatPr defaultRowHeight="15.6" x14ac:dyDescent="0.3"/>
  <cols>
    <col min="1" max="1" width="5.5546875" style="1" customWidth="1"/>
    <col min="2" max="2" width="24.6640625" style="2" customWidth="1"/>
    <col min="3" max="3" width="8.5546875" style="2" customWidth="1"/>
    <col min="4" max="4" width="14" style="2" customWidth="1"/>
    <col min="5" max="5" width="13.21875" style="2" customWidth="1"/>
    <col min="6" max="6" width="12" style="2" customWidth="1"/>
    <col min="7" max="10" width="8.88671875" style="2"/>
    <col min="11" max="11" width="11.109375" style="2" customWidth="1"/>
    <col min="12" max="12" width="17.5546875" style="2" bestFit="1" customWidth="1"/>
    <col min="13" max="13" width="104" style="2" customWidth="1"/>
    <col min="14" max="16384" width="8.88671875" style="2"/>
  </cols>
  <sheetData>
    <row r="2" spans="1:13" ht="17.399999999999999" x14ac:dyDescent="0.3">
      <c r="B2" s="31" t="s">
        <v>192</v>
      </c>
      <c r="C2" s="31"/>
      <c r="D2" s="31"/>
      <c r="E2" s="31"/>
      <c r="F2" s="31"/>
      <c r="G2" s="31"/>
      <c r="H2" s="31"/>
      <c r="I2" s="31"/>
      <c r="J2" s="31"/>
      <c r="K2" s="31"/>
      <c r="L2" s="31"/>
      <c r="M2" s="31"/>
    </row>
    <row r="4" spans="1:13" s="4" customFormat="1" ht="54.6" customHeight="1" x14ac:dyDescent="0.3">
      <c r="A4" s="3"/>
      <c r="G4" s="32" t="s">
        <v>189</v>
      </c>
      <c r="H4" s="32"/>
      <c r="I4" s="32"/>
      <c r="J4" s="32"/>
      <c r="K4" s="32"/>
      <c r="M4" s="18"/>
    </row>
    <row r="5" spans="1:13" ht="10.8" customHeight="1" x14ac:dyDescent="0.3"/>
    <row r="6" spans="1:13" s="15" customFormat="1" ht="55.2" customHeight="1" x14ac:dyDescent="0.3">
      <c r="A6" s="79" t="s">
        <v>0</v>
      </c>
      <c r="B6" s="78" t="s">
        <v>8</v>
      </c>
      <c r="C6" s="78" t="s">
        <v>1</v>
      </c>
      <c r="D6" s="78"/>
      <c r="E6" s="78"/>
      <c r="F6" s="81" t="s">
        <v>191</v>
      </c>
      <c r="G6" s="78" t="s">
        <v>2</v>
      </c>
      <c r="H6" s="78"/>
      <c r="I6" s="78"/>
      <c r="J6" s="78"/>
      <c r="K6" s="78"/>
      <c r="L6" s="78" t="s">
        <v>166</v>
      </c>
      <c r="M6" s="78" t="s">
        <v>188</v>
      </c>
    </row>
    <row r="7" spans="1:13" s="15" customFormat="1" ht="46.8" x14ac:dyDescent="0.3">
      <c r="A7" s="79"/>
      <c r="B7" s="78"/>
      <c r="C7" s="16" t="s">
        <v>9</v>
      </c>
      <c r="D7" s="17" t="s">
        <v>10</v>
      </c>
      <c r="E7" s="17" t="s">
        <v>3</v>
      </c>
      <c r="F7" s="81"/>
      <c r="G7" s="16" t="s">
        <v>4</v>
      </c>
      <c r="H7" s="16" t="s">
        <v>5</v>
      </c>
      <c r="I7" s="16" t="s">
        <v>6</v>
      </c>
      <c r="J7" s="16" t="s">
        <v>7</v>
      </c>
      <c r="K7" s="16" t="s">
        <v>11</v>
      </c>
      <c r="L7" s="78"/>
      <c r="M7" s="78"/>
    </row>
    <row r="8" spans="1:13" x14ac:dyDescent="0.3">
      <c r="A8" s="66"/>
      <c r="B8" s="59" t="s">
        <v>15</v>
      </c>
      <c r="C8" s="5" t="s">
        <v>4</v>
      </c>
      <c r="D8" s="6">
        <f>D13+D50+D65+D90+D115+D135+D155+D185+D205+D230+D250+D280+D300+D320+D335+D370</f>
        <v>22970059</v>
      </c>
      <c r="E8" s="6">
        <f>E13+E50+E65+E90+E115+E135+E155+E185+E205+E230+E250+E280+E300+E320+E335+E370</f>
        <v>11569507.660000002</v>
      </c>
      <c r="F8" s="7">
        <f>E8/D8</f>
        <v>0.50367775111069601</v>
      </c>
      <c r="G8" s="80">
        <f>G13+G50+G65+G90+G115+G135+G155+G185+G205+G230+G250+G280+G300+G320+G335+G370</f>
        <v>284</v>
      </c>
      <c r="H8" s="80">
        <f>H13+H50+H65+H90+H115+H135+H155+H185+H205+H230+H250+H280+H300+H320+H335+H370</f>
        <v>15</v>
      </c>
      <c r="I8" s="80">
        <f>I13+I50+I65+I90+I115+I135+I155+I185+I205+I230+I250+I280+I300+I320+I335+I370</f>
        <v>231</v>
      </c>
      <c r="J8" s="80">
        <f>J13+J50+J65+J90+J115+J135+J155+J185+J205+J230+J250+J280+J300+J320+J335+J370</f>
        <v>39</v>
      </c>
      <c r="K8" s="39">
        <f>H8/G8</f>
        <v>5.2816901408450703E-2</v>
      </c>
      <c r="L8" s="82" t="s">
        <v>242</v>
      </c>
      <c r="M8" s="83"/>
    </row>
    <row r="9" spans="1:13" x14ac:dyDescent="0.3">
      <c r="A9" s="66"/>
      <c r="B9" s="59"/>
      <c r="C9" s="5" t="s">
        <v>14</v>
      </c>
      <c r="D9" s="6">
        <f t="shared" ref="D9:E12" si="0">D14+D51+D66+D91+D116+D136+D156+D186+D206+D231+D251+D281+D301+D321+D336+D371</f>
        <v>11570412.100000001</v>
      </c>
      <c r="E9" s="6">
        <f t="shared" si="0"/>
        <v>5756548.5599999996</v>
      </c>
      <c r="F9" s="7">
        <f t="shared" ref="F9:F12" si="1">E9/D9</f>
        <v>0.49752320922087112</v>
      </c>
      <c r="G9" s="80"/>
      <c r="H9" s="80"/>
      <c r="I9" s="80"/>
      <c r="J9" s="80"/>
      <c r="K9" s="39" t="e">
        <f>(K6+0.5*K7)/#REF!</f>
        <v>#VALUE!</v>
      </c>
      <c r="L9" s="84"/>
      <c r="M9" s="85"/>
    </row>
    <row r="10" spans="1:13" x14ac:dyDescent="0.3">
      <c r="A10" s="66"/>
      <c r="B10" s="59"/>
      <c r="C10" s="5" t="s">
        <v>12</v>
      </c>
      <c r="D10" s="6">
        <f t="shared" si="0"/>
        <v>10619069.100000001</v>
      </c>
      <c r="E10" s="6">
        <f t="shared" si="0"/>
        <v>5358532.9999999991</v>
      </c>
      <c r="F10" s="7">
        <f t="shared" si="1"/>
        <v>0.50461419447774369</v>
      </c>
      <c r="G10" s="80"/>
      <c r="H10" s="80"/>
      <c r="I10" s="80"/>
      <c r="J10" s="80"/>
      <c r="K10" s="39" t="e">
        <f t="shared" ref="K10:K12" si="2">(K7+0.5*K8)/K6</f>
        <v>#VALUE!</v>
      </c>
      <c r="L10" s="84"/>
      <c r="M10" s="85"/>
    </row>
    <row r="11" spans="1:13" x14ac:dyDescent="0.3">
      <c r="A11" s="66"/>
      <c r="B11" s="59"/>
      <c r="C11" s="5" t="s">
        <v>13</v>
      </c>
      <c r="D11" s="6">
        <f t="shared" si="0"/>
        <v>430577.80000000005</v>
      </c>
      <c r="E11" s="6">
        <f t="shared" si="0"/>
        <v>238048.7</v>
      </c>
      <c r="F11" s="8">
        <f t="shared" si="1"/>
        <v>0.55285874004651425</v>
      </c>
      <c r="G11" s="80"/>
      <c r="H11" s="80"/>
      <c r="I11" s="80"/>
      <c r="J11" s="80"/>
      <c r="K11" s="39" t="e">
        <f t="shared" si="2"/>
        <v>#VALUE!</v>
      </c>
      <c r="L11" s="84"/>
      <c r="M11" s="85"/>
    </row>
    <row r="12" spans="1:13" x14ac:dyDescent="0.3">
      <c r="A12" s="66"/>
      <c r="B12" s="59"/>
      <c r="C12" s="5" t="s">
        <v>190</v>
      </c>
      <c r="D12" s="6">
        <f t="shared" si="0"/>
        <v>350000</v>
      </c>
      <c r="E12" s="6">
        <f t="shared" si="0"/>
        <v>216377.4</v>
      </c>
      <c r="F12" s="8">
        <f t="shared" si="1"/>
        <v>0.6182211428571428</v>
      </c>
      <c r="G12" s="80"/>
      <c r="H12" s="80"/>
      <c r="I12" s="80"/>
      <c r="J12" s="80"/>
      <c r="K12" s="39" t="e">
        <f t="shared" si="2"/>
        <v>#VALUE!</v>
      </c>
      <c r="L12" s="86"/>
      <c r="M12" s="87"/>
    </row>
    <row r="13" spans="1:13" x14ac:dyDescent="0.3">
      <c r="A13" s="53">
        <v>1</v>
      </c>
      <c r="B13" s="67" t="s">
        <v>29</v>
      </c>
      <c r="C13" s="9" t="s">
        <v>4</v>
      </c>
      <c r="D13" s="10">
        <v>12230528.300000003</v>
      </c>
      <c r="E13" s="10">
        <v>7058709.5</v>
      </c>
      <c r="F13" s="11">
        <f>E13/D13</f>
        <v>0.57713856072758518</v>
      </c>
      <c r="G13" s="40">
        <f>G18+G24+G29+G35+G40+G45</f>
        <v>59</v>
      </c>
      <c r="H13" s="40">
        <f t="shared" ref="H13:J13" si="3">H18+H24+H29+H35+H40+H45</f>
        <v>4</v>
      </c>
      <c r="I13" s="40">
        <f t="shared" si="3"/>
        <v>53</v>
      </c>
      <c r="J13" s="40">
        <f t="shared" si="3"/>
        <v>2</v>
      </c>
      <c r="K13" s="43">
        <f t="shared" ref="K13" si="4">H13/G13</f>
        <v>6.7796610169491525E-2</v>
      </c>
      <c r="L13" s="40" t="s">
        <v>151</v>
      </c>
      <c r="M13" s="40"/>
    </row>
    <row r="14" spans="1:13" x14ac:dyDescent="0.3">
      <c r="A14" s="54"/>
      <c r="B14" s="67"/>
      <c r="C14" s="9" t="s">
        <v>14</v>
      </c>
      <c r="D14" s="10">
        <v>4249684</v>
      </c>
      <c r="E14" s="10">
        <v>2451348.9</v>
      </c>
      <c r="F14" s="11">
        <f t="shared" ref="F14:F16" si="5">E14/D14</f>
        <v>0.57683086554200258</v>
      </c>
      <c r="G14" s="41"/>
      <c r="H14" s="41"/>
      <c r="I14" s="41"/>
      <c r="J14" s="41"/>
      <c r="K14" s="43" t="e">
        <f>(K11+0.5*K12)/#REF!</f>
        <v>#VALUE!</v>
      </c>
      <c r="L14" s="41"/>
      <c r="M14" s="41"/>
    </row>
    <row r="15" spans="1:13" x14ac:dyDescent="0.3">
      <c r="A15" s="54"/>
      <c r="B15" s="67"/>
      <c r="C15" s="9" t="s">
        <v>12</v>
      </c>
      <c r="D15" s="10">
        <v>7736944.4000000004</v>
      </c>
      <c r="E15" s="10">
        <v>4448827.6999999993</v>
      </c>
      <c r="F15" s="11">
        <f t="shared" si="5"/>
        <v>0.57501094359680271</v>
      </c>
      <c r="G15" s="41"/>
      <c r="H15" s="41"/>
      <c r="I15" s="41"/>
      <c r="J15" s="41"/>
      <c r="K15" s="43" t="e">
        <f t="shared" ref="K15:K74" si="6">(K12+0.5*K13)/K11</f>
        <v>#VALUE!</v>
      </c>
      <c r="L15" s="41"/>
      <c r="M15" s="41"/>
    </row>
    <row r="16" spans="1:13" x14ac:dyDescent="0.3">
      <c r="A16" s="54"/>
      <c r="B16" s="67"/>
      <c r="C16" s="9" t="s">
        <v>13</v>
      </c>
      <c r="D16" s="10">
        <v>243899.9</v>
      </c>
      <c r="E16" s="10">
        <v>158532.9</v>
      </c>
      <c r="F16" s="11">
        <f t="shared" si="5"/>
        <v>0.64999165641314327</v>
      </c>
      <c r="G16" s="41"/>
      <c r="H16" s="41"/>
      <c r="I16" s="41"/>
      <c r="J16" s="41"/>
      <c r="K16" s="43" t="e">
        <f t="shared" si="6"/>
        <v>#VALUE!</v>
      </c>
      <c r="L16" s="41"/>
      <c r="M16" s="41"/>
    </row>
    <row r="17" spans="1:13" x14ac:dyDescent="0.3">
      <c r="A17" s="55"/>
      <c r="B17" s="67"/>
      <c r="C17" s="9" t="s">
        <v>190</v>
      </c>
      <c r="D17" s="10">
        <v>0</v>
      </c>
      <c r="E17" s="10">
        <v>0</v>
      </c>
      <c r="F17" s="11"/>
      <c r="G17" s="42"/>
      <c r="H17" s="42"/>
      <c r="I17" s="42"/>
      <c r="J17" s="42"/>
      <c r="K17" s="43" t="e">
        <f t="shared" si="6"/>
        <v>#VALUE!</v>
      </c>
      <c r="L17" s="42"/>
      <c r="M17" s="41"/>
    </row>
    <row r="18" spans="1:13" ht="15.6" customHeight="1" x14ac:dyDescent="0.3">
      <c r="A18" s="71" t="s">
        <v>21</v>
      </c>
      <c r="B18" s="60" t="s">
        <v>16</v>
      </c>
      <c r="C18" s="5" t="s">
        <v>4</v>
      </c>
      <c r="D18" s="6">
        <v>939091.2</v>
      </c>
      <c r="E18" s="6">
        <v>363225.39999999997</v>
      </c>
      <c r="F18" s="7">
        <f>E18/D18</f>
        <v>0.38678394601078148</v>
      </c>
      <c r="G18" s="60">
        <v>18</v>
      </c>
      <c r="H18" s="60">
        <v>3</v>
      </c>
      <c r="I18" s="60">
        <v>13</v>
      </c>
      <c r="J18" s="60">
        <v>2</v>
      </c>
      <c r="K18" s="63">
        <f t="shared" ref="K18" si="7">H18/G18</f>
        <v>0.16666666666666666</v>
      </c>
      <c r="L18" s="60" t="s">
        <v>158</v>
      </c>
      <c r="M18" s="36" t="s">
        <v>194</v>
      </c>
    </row>
    <row r="19" spans="1:13" x14ac:dyDescent="0.3">
      <c r="A19" s="72"/>
      <c r="B19" s="61"/>
      <c r="C19" s="5" t="s">
        <v>14</v>
      </c>
      <c r="D19" s="6">
        <v>520422.3</v>
      </c>
      <c r="E19" s="6">
        <v>208003.49999999997</v>
      </c>
      <c r="F19" s="7">
        <f t="shared" ref="F19:F20" si="8">E19/D19</f>
        <v>0.39968214275214564</v>
      </c>
      <c r="G19" s="61"/>
      <c r="H19" s="61"/>
      <c r="I19" s="61"/>
      <c r="J19" s="61"/>
      <c r="K19" s="64"/>
      <c r="L19" s="61"/>
      <c r="M19" s="37"/>
    </row>
    <row r="20" spans="1:13" x14ac:dyDescent="0.3">
      <c r="A20" s="72"/>
      <c r="B20" s="61"/>
      <c r="C20" s="5" t="s">
        <v>12</v>
      </c>
      <c r="D20" s="6">
        <v>418668.89999999997</v>
      </c>
      <c r="E20" s="6">
        <v>155221.9</v>
      </c>
      <c r="F20" s="7">
        <f t="shared" si="8"/>
        <v>0.3707509681277974</v>
      </c>
      <c r="G20" s="61"/>
      <c r="H20" s="61"/>
      <c r="I20" s="61"/>
      <c r="J20" s="61"/>
      <c r="K20" s="64"/>
      <c r="L20" s="61"/>
      <c r="M20" s="37"/>
    </row>
    <row r="21" spans="1:13" x14ac:dyDescent="0.3">
      <c r="A21" s="72"/>
      <c r="B21" s="61"/>
      <c r="C21" s="5" t="s">
        <v>13</v>
      </c>
      <c r="D21" s="6">
        <v>0</v>
      </c>
      <c r="E21" s="6">
        <v>0</v>
      </c>
      <c r="F21" s="8"/>
      <c r="G21" s="61"/>
      <c r="H21" s="61"/>
      <c r="I21" s="61"/>
      <c r="J21" s="61"/>
      <c r="K21" s="64"/>
      <c r="L21" s="61"/>
      <c r="M21" s="37"/>
    </row>
    <row r="22" spans="1:13" ht="342.6" customHeight="1" x14ac:dyDescent="0.3">
      <c r="A22" s="72"/>
      <c r="B22" s="61"/>
      <c r="C22" s="19" t="s">
        <v>190</v>
      </c>
      <c r="D22" s="21">
        <v>0</v>
      </c>
      <c r="E22" s="74">
        <v>0</v>
      </c>
      <c r="F22" s="76"/>
      <c r="G22" s="61"/>
      <c r="H22" s="61"/>
      <c r="I22" s="61"/>
      <c r="J22" s="61"/>
      <c r="K22" s="64"/>
      <c r="L22" s="61"/>
      <c r="M22" s="37"/>
    </row>
    <row r="23" spans="1:13" ht="252.6" customHeight="1" x14ac:dyDescent="0.3">
      <c r="A23" s="73"/>
      <c r="B23" s="62"/>
      <c r="C23" s="20"/>
      <c r="D23" s="22"/>
      <c r="E23" s="75"/>
      <c r="F23" s="77"/>
      <c r="G23" s="62"/>
      <c r="H23" s="62"/>
      <c r="I23" s="62"/>
      <c r="J23" s="62"/>
      <c r="K23" s="65"/>
      <c r="L23" s="62"/>
      <c r="M23" s="26" t="s">
        <v>193</v>
      </c>
    </row>
    <row r="24" spans="1:13" x14ac:dyDescent="0.3">
      <c r="A24" s="50" t="s">
        <v>22</v>
      </c>
      <c r="B24" s="59" t="s">
        <v>17</v>
      </c>
      <c r="C24" s="5" t="s">
        <v>4</v>
      </c>
      <c r="D24" s="6">
        <v>52257.899999999994</v>
      </c>
      <c r="E24" s="6">
        <v>34201</v>
      </c>
      <c r="F24" s="7">
        <f>E24/D24</f>
        <v>0.65446564060170809</v>
      </c>
      <c r="G24" s="36">
        <v>9</v>
      </c>
      <c r="H24" s="36">
        <v>0</v>
      </c>
      <c r="I24" s="36">
        <v>9</v>
      </c>
      <c r="J24" s="36">
        <v>0</v>
      </c>
      <c r="K24" s="39">
        <f t="shared" ref="K24" si="9">H24/G24</f>
        <v>0</v>
      </c>
      <c r="L24" s="68" t="s">
        <v>154</v>
      </c>
      <c r="M24" s="59" t="s">
        <v>260</v>
      </c>
    </row>
    <row r="25" spans="1:13" x14ac:dyDescent="0.3">
      <c r="A25" s="51"/>
      <c r="B25" s="59"/>
      <c r="C25" s="5" t="s">
        <v>14</v>
      </c>
      <c r="D25" s="6">
        <v>42385.7</v>
      </c>
      <c r="E25" s="6">
        <v>17532.099999999999</v>
      </c>
      <c r="F25" s="7">
        <f t="shared" ref="F25:F26" si="10">E25/D25</f>
        <v>0.41363242791790628</v>
      </c>
      <c r="G25" s="37"/>
      <c r="H25" s="37"/>
      <c r="I25" s="37"/>
      <c r="J25" s="37"/>
      <c r="K25" s="39" t="e">
        <f>(K21+0.5*K22)/#REF!</f>
        <v>#REF!</v>
      </c>
      <c r="L25" s="69"/>
      <c r="M25" s="59"/>
    </row>
    <row r="26" spans="1:13" x14ac:dyDescent="0.3">
      <c r="A26" s="51"/>
      <c r="B26" s="59"/>
      <c r="C26" s="5" t="s">
        <v>12</v>
      </c>
      <c r="D26" s="6">
        <v>9872.2000000000007</v>
      </c>
      <c r="E26" s="6">
        <v>16668.900000000001</v>
      </c>
      <c r="F26" s="7">
        <f t="shared" si="10"/>
        <v>1.6884686290796378</v>
      </c>
      <c r="G26" s="37"/>
      <c r="H26" s="37"/>
      <c r="I26" s="37"/>
      <c r="J26" s="37"/>
      <c r="K26" s="39" t="e">
        <f>(K22+0.5*K24)/K21</f>
        <v>#DIV/0!</v>
      </c>
      <c r="L26" s="69"/>
      <c r="M26" s="59"/>
    </row>
    <row r="27" spans="1:13" x14ac:dyDescent="0.3">
      <c r="A27" s="51"/>
      <c r="B27" s="59"/>
      <c r="C27" s="5" t="s">
        <v>13</v>
      </c>
      <c r="D27" s="6">
        <v>0</v>
      </c>
      <c r="E27" s="6">
        <v>0</v>
      </c>
      <c r="F27" s="8"/>
      <c r="G27" s="37"/>
      <c r="H27" s="37"/>
      <c r="I27" s="37"/>
      <c r="J27" s="37"/>
      <c r="K27" s="39" t="e">
        <f>(K24+0.5*K25)/K22</f>
        <v>#REF!</v>
      </c>
      <c r="L27" s="69"/>
      <c r="M27" s="59"/>
    </row>
    <row r="28" spans="1:13" ht="264.60000000000002" customHeight="1" x14ac:dyDescent="0.3">
      <c r="A28" s="52"/>
      <c r="B28" s="59"/>
      <c r="C28" s="5" t="s">
        <v>190</v>
      </c>
      <c r="D28" s="6">
        <v>0</v>
      </c>
      <c r="E28" s="6">
        <v>0</v>
      </c>
      <c r="F28" s="8"/>
      <c r="G28" s="38"/>
      <c r="H28" s="38"/>
      <c r="I28" s="38"/>
      <c r="J28" s="38"/>
      <c r="K28" s="39" t="e">
        <f t="shared" si="6"/>
        <v>#REF!</v>
      </c>
      <c r="L28" s="70"/>
      <c r="M28" s="59"/>
    </row>
    <row r="29" spans="1:13" ht="15.6" customHeight="1" x14ac:dyDescent="0.3">
      <c r="A29" s="71" t="s">
        <v>23</v>
      </c>
      <c r="B29" s="60" t="s">
        <v>18</v>
      </c>
      <c r="C29" s="5" t="s">
        <v>4</v>
      </c>
      <c r="D29" s="6">
        <v>10603609.4</v>
      </c>
      <c r="E29" s="6">
        <v>6123581.7999999998</v>
      </c>
      <c r="F29" s="7">
        <f>E29/D29</f>
        <v>0.57749975211270976</v>
      </c>
      <c r="G29" s="60">
        <v>18</v>
      </c>
      <c r="H29" s="60">
        <v>0</v>
      </c>
      <c r="I29" s="60">
        <v>18</v>
      </c>
      <c r="J29" s="60">
        <v>0</v>
      </c>
      <c r="K29" s="63">
        <f t="shared" ref="K29" si="11">H29/G29</f>
        <v>0</v>
      </c>
      <c r="L29" s="60" t="s">
        <v>152</v>
      </c>
      <c r="M29" s="59" t="s">
        <v>264</v>
      </c>
    </row>
    <row r="30" spans="1:13" x14ac:dyDescent="0.3">
      <c r="A30" s="72"/>
      <c r="B30" s="61"/>
      <c r="C30" s="5" t="s">
        <v>14</v>
      </c>
      <c r="D30" s="6">
        <v>3491932.7</v>
      </c>
      <c r="E30" s="6">
        <v>2041032.8</v>
      </c>
      <c r="F30" s="7">
        <f t="shared" ref="F30:F32" si="12">E30/D30</f>
        <v>0.584499466441607</v>
      </c>
      <c r="G30" s="61"/>
      <c r="H30" s="61"/>
      <c r="I30" s="61"/>
      <c r="J30" s="61"/>
      <c r="K30" s="64"/>
      <c r="L30" s="61"/>
      <c r="M30" s="59"/>
    </row>
    <row r="31" spans="1:13" x14ac:dyDescent="0.3">
      <c r="A31" s="72"/>
      <c r="B31" s="61"/>
      <c r="C31" s="5" t="s">
        <v>12</v>
      </c>
      <c r="D31" s="6">
        <v>6867776.8000000007</v>
      </c>
      <c r="E31" s="6">
        <v>3924016.0999999996</v>
      </c>
      <c r="F31" s="7">
        <f t="shared" si="12"/>
        <v>0.57136628260836886</v>
      </c>
      <c r="G31" s="61"/>
      <c r="H31" s="61"/>
      <c r="I31" s="61"/>
      <c r="J31" s="61"/>
      <c r="K31" s="64"/>
      <c r="L31" s="61"/>
      <c r="M31" s="59"/>
    </row>
    <row r="32" spans="1:13" x14ac:dyDescent="0.3">
      <c r="A32" s="72"/>
      <c r="B32" s="61"/>
      <c r="C32" s="5" t="s">
        <v>13</v>
      </c>
      <c r="D32" s="6">
        <v>243899.9</v>
      </c>
      <c r="E32" s="6">
        <v>158532.9</v>
      </c>
      <c r="F32" s="8">
        <f t="shared" si="12"/>
        <v>0.64999165641314327</v>
      </c>
      <c r="G32" s="61"/>
      <c r="H32" s="61"/>
      <c r="I32" s="61"/>
      <c r="J32" s="61"/>
      <c r="K32" s="64"/>
      <c r="L32" s="61"/>
      <c r="M32" s="59"/>
    </row>
    <row r="33" spans="1:13" ht="279" customHeight="1" x14ac:dyDescent="0.3">
      <c r="A33" s="72"/>
      <c r="B33" s="61"/>
      <c r="C33" s="19" t="s">
        <v>190</v>
      </c>
      <c r="D33" s="30">
        <v>0</v>
      </c>
      <c r="E33" s="30">
        <v>0</v>
      </c>
      <c r="F33" s="23"/>
      <c r="G33" s="61"/>
      <c r="H33" s="61"/>
      <c r="I33" s="61"/>
      <c r="J33" s="61"/>
      <c r="K33" s="64"/>
      <c r="L33" s="61"/>
      <c r="M33" s="59"/>
    </row>
    <row r="34" spans="1:13" ht="300" customHeight="1" x14ac:dyDescent="0.3">
      <c r="A34" s="73"/>
      <c r="B34" s="62"/>
      <c r="C34" s="20"/>
      <c r="D34" s="22"/>
      <c r="E34" s="22"/>
      <c r="F34" s="24"/>
      <c r="G34" s="62"/>
      <c r="H34" s="62"/>
      <c r="I34" s="62"/>
      <c r="J34" s="62"/>
      <c r="K34" s="65"/>
      <c r="L34" s="62"/>
      <c r="M34" s="25" t="s">
        <v>196</v>
      </c>
    </row>
    <row r="35" spans="1:13" ht="63" customHeight="1" x14ac:dyDescent="0.3">
      <c r="A35" s="50" t="s">
        <v>24</v>
      </c>
      <c r="B35" s="36" t="s">
        <v>19</v>
      </c>
      <c r="C35" s="5" t="s">
        <v>4</v>
      </c>
      <c r="D35" s="6">
        <v>434299.8</v>
      </c>
      <c r="E35" s="6">
        <v>421018.2</v>
      </c>
      <c r="F35" s="7">
        <f>E35/D35</f>
        <v>0.96941836031239259</v>
      </c>
      <c r="G35" s="36">
        <v>4</v>
      </c>
      <c r="H35" s="36">
        <v>0</v>
      </c>
      <c r="I35" s="36">
        <v>4</v>
      </c>
      <c r="J35" s="36">
        <v>0</v>
      </c>
      <c r="K35" s="39">
        <f t="shared" ref="K35" si="13">H35/G35</f>
        <v>0</v>
      </c>
      <c r="L35" s="36" t="s">
        <v>152</v>
      </c>
      <c r="M35" s="37" t="s">
        <v>195</v>
      </c>
    </row>
    <row r="36" spans="1:13" x14ac:dyDescent="0.3">
      <c r="A36" s="51"/>
      <c r="B36" s="37"/>
      <c r="C36" s="5" t="s">
        <v>14</v>
      </c>
      <c r="D36" s="6">
        <v>39675</v>
      </c>
      <c r="E36" s="6">
        <v>98768.2</v>
      </c>
      <c r="F36" s="7">
        <f t="shared" ref="F36:F37" si="14">E36/D36</f>
        <v>2.4894316320100818</v>
      </c>
      <c r="G36" s="37"/>
      <c r="H36" s="37"/>
      <c r="I36" s="37"/>
      <c r="J36" s="37"/>
      <c r="K36" s="39" t="e">
        <f>(K32+0.5*K33)/#REF!</f>
        <v>#REF!</v>
      </c>
      <c r="L36" s="37"/>
      <c r="M36" s="37"/>
    </row>
    <row r="37" spans="1:13" x14ac:dyDescent="0.3">
      <c r="A37" s="51"/>
      <c r="B37" s="37"/>
      <c r="C37" s="5" t="s">
        <v>12</v>
      </c>
      <c r="D37" s="6">
        <v>394624.8</v>
      </c>
      <c r="E37" s="6">
        <v>322250</v>
      </c>
      <c r="F37" s="7">
        <f t="shared" si="14"/>
        <v>0.81659844997070641</v>
      </c>
      <c r="G37" s="37"/>
      <c r="H37" s="37"/>
      <c r="I37" s="37"/>
      <c r="J37" s="37"/>
      <c r="K37" s="39" t="e">
        <f>(K33+0.5*K35)/K32</f>
        <v>#DIV/0!</v>
      </c>
      <c r="L37" s="37"/>
      <c r="M37" s="37"/>
    </row>
    <row r="38" spans="1:13" x14ac:dyDescent="0.3">
      <c r="A38" s="51"/>
      <c r="B38" s="37"/>
      <c r="C38" s="5" t="s">
        <v>13</v>
      </c>
      <c r="D38" s="6">
        <v>0</v>
      </c>
      <c r="E38" s="6">
        <v>0</v>
      </c>
      <c r="F38" s="8"/>
      <c r="G38" s="37"/>
      <c r="H38" s="37"/>
      <c r="I38" s="37"/>
      <c r="J38" s="37"/>
      <c r="K38" s="39" t="e">
        <f>(K35+0.5*K36)/K33</f>
        <v>#REF!</v>
      </c>
      <c r="L38" s="37"/>
      <c r="M38" s="37"/>
    </row>
    <row r="39" spans="1:13" ht="97.2" customHeight="1" x14ac:dyDescent="0.3">
      <c r="A39" s="52"/>
      <c r="B39" s="38"/>
      <c r="C39" s="5" t="s">
        <v>190</v>
      </c>
      <c r="D39" s="6">
        <v>0</v>
      </c>
      <c r="E39" s="6">
        <v>0</v>
      </c>
      <c r="F39" s="8"/>
      <c r="G39" s="38"/>
      <c r="H39" s="38"/>
      <c r="I39" s="38"/>
      <c r="J39" s="38"/>
      <c r="K39" s="39" t="e">
        <f t="shared" si="6"/>
        <v>#REF!</v>
      </c>
      <c r="L39" s="38"/>
      <c r="M39" s="38"/>
    </row>
    <row r="40" spans="1:13" x14ac:dyDescent="0.3">
      <c r="A40" s="50" t="s">
        <v>25</v>
      </c>
      <c r="B40" s="36" t="s">
        <v>20</v>
      </c>
      <c r="C40" s="5" t="s">
        <v>4</v>
      </c>
      <c r="D40" s="6">
        <v>101355.3</v>
      </c>
      <c r="E40" s="6">
        <v>68290.3</v>
      </c>
      <c r="F40" s="7">
        <f>E40/D40</f>
        <v>0.6737713765338369</v>
      </c>
      <c r="G40" s="36">
        <v>6</v>
      </c>
      <c r="H40" s="36">
        <v>1</v>
      </c>
      <c r="I40" s="36">
        <v>5</v>
      </c>
      <c r="J40" s="36">
        <v>0</v>
      </c>
      <c r="K40" s="39">
        <f t="shared" ref="K40" si="15">H40/G40</f>
        <v>0.16666666666666666</v>
      </c>
      <c r="L40" s="36" t="s">
        <v>155</v>
      </c>
      <c r="M40" s="36" t="s">
        <v>197</v>
      </c>
    </row>
    <row r="41" spans="1:13" x14ac:dyDescent="0.3">
      <c r="A41" s="51"/>
      <c r="B41" s="37"/>
      <c r="C41" s="5" t="s">
        <v>14</v>
      </c>
      <c r="D41" s="6">
        <v>101355.3</v>
      </c>
      <c r="E41" s="6">
        <v>54790.3</v>
      </c>
      <c r="F41" s="7">
        <f t="shared" ref="F41" si="16">E41/D41</f>
        <v>0.54057656580366298</v>
      </c>
      <c r="G41" s="37"/>
      <c r="H41" s="37"/>
      <c r="I41" s="37"/>
      <c r="J41" s="37"/>
      <c r="K41" s="39" t="e">
        <f>(K38+0.5*K39)/#REF!</f>
        <v>#REF!</v>
      </c>
      <c r="L41" s="37"/>
      <c r="M41" s="37"/>
    </row>
    <row r="42" spans="1:13" x14ac:dyDescent="0.3">
      <c r="A42" s="51"/>
      <c r="B42" s="37"/>
      <c r="C42" s="5" t="s">
        <v>12</v>
      </c>
      <c r="D42" s="6">
        <v>0</v>
      </c>
      <c r="E42" s="6">
        <v>13500</v>
      </c>
      <c r="F42" s="7"/>
      <c r="G42" s="37"/>
      <c r="H42" s="37"/>
      <c r="I42" s="37"/>
      <c r="J42" s="37"/>
      <c r="K42" s="39" t="e">
        <f t="shared" si="6"/>
        <v>#REF!</v>
      </c>
      <c r="L42" s="37"/>
      <c r="M42" s="37"/>
    </row>
    <row r="43" spans="1:13" x14ac:dyDescent="0.3">
      <c r="A43" s="51"/>
      <c r="B43" s="37"/>
      <c r="C43" s="5" t="s">
        <v>13</v>
      </c>
      <c r="D43" s="6">
        <v>0</v>
      </c>
      <c r="E43" s="6">
        <v>0</v>
      </c>
      <c r="F43" s="8"/>
      <c r="G43" s="37"/>
      <c r="H43" s="37"/>
      <c r="I43" s="37"/>
      <c r="J43" s="37"/>
      <c r="K43" s="39" t="e">
        <f t="shared" si="6"/>
        <v>#REF!</v>
      </c>
      <c r="L43" s="37"/>
      <c r="M43" s="37"/>
    </row>
    <row r="44" spans="1:13" ht="226.2" customHeight="1" x14ac:dyDescent="0.3">
      <c r="A44" s="52"/>
      <c r="B44" s="38"/>
      <c r="C44" s="5" t="s">
        <v>190</v>
      </c>
      <c r="D44" s="6">
        <v>0</v>
      </c>
      <c r="E44" s="6">
        <v>0</v>
      </c>
      <c r="F44" s="8"/>
      <c r="G44" s="38"/>
      <c r="H44" s="38"/>
      <c r="I44" s="38"/>
      <c r="J44" s="38"/>
      <c r="K44" s="39" t="e">
        <f t="shared" si="6"/>
        <v>#REF!</v>
      </c>
      <c r="L44" s="38"/>
      <c r="M44" s="38"/>
    </row>
    <row r="45" spans="1:13" ht="15.6" customHeight="1" x14ac:dyDescent="0.3">
      <c r="A45" s="50" t="s">
        <v>26</v>
      </c>
      <c r="B45" s="36" t="s">
        <v>248</v>
      </c>
      <c r="C45" s="5" t="s">
        <v>4</v>
      </c>
      <c r="D45" s="6">
        <v>99914.7</v>
      </c>
      <c r="E45" s="6">
        <v>48392.800000000003</v>
      </c>
      <c r="F45" s="7">
        <f>E45/D45</f>
        <v>0.48434114299497477</v>
      </c>
      <c r="G45" s="36">
        <v>4</v>
      </c>
      <c r="H45" s="36">
        <v>0</v>
      </c>
      <c r="I45" s="36">
        <v>4</v>
      </c>
      <c r="J45" s="36">
        <v>0</v>
      </c>
      <c r="K45" s="39">
        <f t="shared" ref="K45" si="17">H45/G45</f>
        <v>0</v>
      </c>
      <c r="L45" s="36" t="s">
        <v>152</v>
      </c>
      <c r="M45" s="36" t="s">
        <v>198</v>
      </c>
    </row>
    <row r="46" spans="1:13" x14ac:dyDescent="0.3">
      <c r="A46" s="51"/>
      <c r="B46" s="37"/>
      <c r="C46" s="5" t="s">
        <v>14</v>
      </c>
      <c r="D46" s="6">
        <v>53913</v>
      </c>
      <c r="E46" s="6">
        <v>31222</v>
      </c>
      <c r="F46" s="7">
        <f t="shared" ref="F46:F47" si="18">E46/D46</f>
        <v>0.57911820896629751</v>
      </c>
      <c r="G46" s="37"/>
      <c r="H46" s="37"/>
      <c r="I46" s="37"/>
      <c r="J46" s="37"/>
      <c r="K46" s="39" t="e">
        <f>(K43+0.5*K44)/#REF!</f>
        <v>#REF!</v>
      </c>
      <c r="L46" s="37"/>
      <c r="M46" s="37"/>
    </row>
    <row r="47" spans="1:13" x14ac:dyDescent="0.3">
      <c r="A47" s="51"/>
      <c r="B47" s="37"/>
      <c r="C47" s="5" t="s">
        <v>12</v>
      </c>
      <c r="D47" s="6">
        <v>46001.7</v>
      </c>
      <c r="E47" s="6">
        <v>17170.8</v>
      </c>
      <c r="F47" s="7">
        <f t="shared" si="18"/>
        <v>0.37326446631320148</v>
      </c>
      <c r="G47" s="37"/>
      <c r="H47" s="37"/>
      <c r="I47" s="37"/>
      <c r="J47" s="37"/>
      <c r="K47" s="39" t="e">
        <f t="shared" si="6"/>
        <v>#REF!</v>
      </c>
      <c r="L47" s="37"/>
      <c r="M47" s="37"/>
    </row>
    <row r="48" spans="1:13" x14ac:dyDescent="0.3">
      <c r="A48" s="51"/>
      <c r="B48" s="37"/>
      <c r="C48" s="5" t="s">
        <v>13</v>
      </c>
      <c r="D48" s="6">
        <v>0</v>
      </c>
      <c r="E48" s="6">
        <v>0</v>
      </c>
      <c r="F48" s="8"/>
      <c r="G48" s="37"/>
      <c r="H48" s="37"/>
      <c r="I48" s="37"/>
      <c r="J48" s="37"/>
      <c r="K48" s="39" t="e">
        <f t="shared" si="6"/>
        <v>#REF!</v>
      </c>
      <c r="L48" s="37"/>
      <c r="M48" s="37"/>
    </row>
    <row r="49" spans="1:13" ht="31.2" customHeight="1" x14ac:dyDescent="0.3">
      <c r="A49" s="51"/>
      <c r="B49" s="37"/>
      <c r="C49" s="5" t="s">
        <v>190</v>
      </c>
      <c r="D49" s="6">
        <v>0</v>
      </c>
      <c r="E49" s="6">
        <v>0</v>
      </c>
      <c r="F49" s="8"/>
      <c r="G49" s="38"/>
      <c r="H49" s="38"/>
      <c r="I49" s="38"/>
      <c r="J49" s="38"/>
      <c r="K49" s="39" t="e">
        <f t="shared" si="6"/>
        <v>#REF!</v>
      </c>
      <c r="L49" s="38"/>
      <c r="M49" s="38"/>
    </row>
    <row r="50" spans="1:13" x14ac:dyDescent="0.3">
      <c r="A50" s="53" t="s">
        <v>27</v>
      </c>
      <c r="B50" s="40" t="s">
        <v>28</v>
      </c>
      <c r="C50" s="9" t="s">
        <v>4</v>
      </c>
      <c r="D50" s="10">
        <v>4816.5</v>
      </c>
      <c r="E50" s="10">
        <v>229.3</v>
      </c>
      <c r="F50" s="11">
        <f>E50/D50</f>
        <v>4.7607183639572309E-2</v>
      </c>
      <c r="G50" s="40">
        <f>G55+G60</f>
        <v>12</v>
      </c>
      <c r="H50" s="40">
        <f t="shared" ref="H50:J50" si="19">H55+H60</f>
        <v>1</v>
      </c>
      <c r="I50" s="40">
        <f t="shared" si="19"/>
        <v>7</v>
      </c>
      <c r="J50" s="40">
        <f t="shared" si="19"/>
        <v>4</v>
      </c>
      <c r="K50" s="43">
        <f t="shared" ref="K50" si="20">H50/G50</f>
        <v>8.3333333333333329E-2</v>
      </c>
      <c r="L50" s="40" t="s">
        <v>156</v>
      </c>
      <c r="M50" s="40"/>
    </row>
    <row r="51" spans="1:13" x14ac:dyDescent="0.3">
      <c r="A51" s="54"/>
      <c r="B51" s="41"/>
      <c r="C51" s="9" t="s">
        <v>14</v>
      </c>
      <c r="D51" s="10">
        <v>4816.5</v>
      </c>
      <c r="E51" s="10">
        <v>229.3</v>
      </c>
      <c r="F51" s="11">
        <f t="shared" ref="F51:F61" si="21">E51/D51</f>
        <v>4.7607183639572309E-2</v>
      </c>
      <c r="G51" s="41"/>
      <c r="H51" s="41"/>
      <c r="I51" s="41"/>
      <c r="J51" s="41"/>
      <c r="K51" s="43" t="e">
        <f>(K48+0.5*K49)/#REF!</f>
        <v>#REF!</v>
      </c>
      <c r="L51" s="41"/>
      <c r="M51" s="41"/>
    </row>
    <row r="52" spans="1:13" x14ac:dyDescent="0.3">
      <c r="A52" s="54"/>
      <c r="B52" s="41"/>
      <c r="C52" s="9" t="s">
        <v>12</v>
      </c>
      <c r="D52" s="10">
        <v>0</v>
      </c>
      <c r="E52" s="10">
        <v>0</v>
      </c>
      <c r="F52" s="11"/>
      <c r="G52" s="41"/>
      <c r="H52" s="41"/>
      <c r="I52" s="41"/>
      <c r="J52" s="41"/>
      <c r="K52" s="43" t="e">
        <f t="shared" si="6"/>
        <v>#REF!</v>
      </c>
      <c r="L52" s="41"/>
      <c r="M52" s="41"/>
    </row>
    <row r="53" spans="1:13" x14ac:dyDescent="0.3">
      <c r="A53" s="54"/>
      <c r="B53" s="41"/>
      <c r="C53" s="9" t="s">
        <v>13</v>
      </c>
      <c r="D53" s="10">
        <v>0</v>
      </c>
      <c r="E53" s="10">
        <v>0</v>
      </c>
      <c r="F53" s="11"/>
      <c r="G53" s="41"/>
      <c r="H53" s="41"/>
      <c r="I53" s="41"/>
      <c r="J53" s="41"/>
      <c r="K53" s="43" t="e">
        <f t="shared" si="6"/>
        <v>#REF!</v>
      </c>
      <c r="L53" s="41"/>
      <c r="M53" s="41"/>
    </row>
    <row r="54" spans="1:13" x14ac:dyDescent="0.3">
      <c r="A54" s="55"/>
      <c r="B54" s="42"/>
      <c r="C54" s="9" t="s">
        <v>190</v>
      </c>
      <c r="D54" s="10">
        <v>0</v>
      </c>
      <c r="E54" s="10">
        <v>0</v>
      </c>
      <c r="F54" s="11"/>
      <c r="G54" s="42"/>
      <c r="H54" s="42"/>
      <c r="I54" s="42"/>
      <c r="J54" s="42"/>
      <c r="K54" s="43" t="e">
        <f t="shared" si="6"/>
        <v>#REF!</v>
      </c>
      <c r="L54" s="42"/>
      <c r="M54" s="42"/>
    </row>
    <row r="55" spans="1:13" x14ac:dyDescent="0.3">
      <c r="A55" s="50" t="s">
        <v>32</v>
      </c>
      <c r="B55" s="36" t="s">
        <v>30</v>
      </c>
      <c r="C55" s="5" t="s">
        <v>4</v>
      </c>
      <c r="D55" s="6">
        <v>4470.5</v>
      </c>
      <c r="E55" s="6">
        <v>0</v>
      </c>
      <c r="F55" s="7">
        <f t="shared" si="21"/>
        <v>0</v>
      </c>
      <c r="G55" s="36">
        <v>8</v>
      </c>
      <c r="H55" s="36">
        <v>0</v>
      </c>
      <c r="I55" s="36">
        <v>5</v>
      </c>
      <c r="J55" s="36">
        <v>3</v>
      </c>
      <c r="K55" s="39">
        <f t="shared" ref="K55" si="22">H55/G55</f>
        <v>0</v>
      </c>
      <c r="L55" s="36" t="s">
        <v>157</v>
      </c>
      <c r="M55" s="36" t="s">
        <v>199</v>
      </c>
    </row>
    <row r="56" spans="1:13" x14ac:dyDescent="0.3">
      <c r="A56" s="51"/>
      <c r="B56" s="37"/>
      <c r="C56" s="5" t="s">
        <v>14</v>
      </c>
      <c r="D56" s="6">
        <v>4470.5</v>
      </c>
      <c r="E56" s="6">
        <v>0</v>
      </c>
      <c r="F56" s="7">
        <f t="shared" si="21"/>
        <v>0</v>
      </c>
      <c r="G56" s="37"/>
      <c r="H56" s="37"/>
      <c r="I56" s="37"/>
      <c r="J56" s="37"/>
      <c r="K56" s="39" t="e">
        <f>(K53+0.5*K54)/#REF!</f>
        <v>#REF!</v>
      </c>
      <c r="L56" s="37"/>
      <c r="M56" s="37"/>
    </row>
    <row r="57" spans="1:13" x14ac:dyDescent="0.3">
      <c r="A57" s="51"/>
      <c r="B57" s="37"/>
      <c r="C57" s="5" t="s">
        <v>12</v>
      </c>
      <c r="D57" s="6">
        <v>0</v>
      </c>
      <c r="E57" s="6">
        <v>0</v>
      </c>
      <c r="F57" s="7"/>
      <c r="G57" s="37"/>
      <c r="H57" s="37"/>
      <c r="I57" s="37"/>
      <c r="J57" s="37"/>
      <c r="K57" s="39" t="e">
        <f t="shared" si="6"/>
        <v>#REF!</v>
      </c>
      <c r="L57" s="37"/>
      <c r="M57" s="37"/>
    </row>
    <row r="58" spans="1:13" x14ac:dyDescent="0.3">
      <c r="A58" s="51"/>
      <c r="B58" s="37"/>
      <c r="C58" s="5" t="s">
        <v>13</v>
      </c>
      <c r="D58" s="6">
        <v>0</v>
      </c>
      <c r="E58" s="6">
        <v>0</v>
      </c>
      <c r="F58" s="8"/>
      <c r="G58" s="37"/>
      <c r="H58" s="37"/>
      <c r="I58" s="37"/>
      <c r="J58" s="37"/>
      <c r="K58" s="39" t="e">
        <f t="shared" si="6"/>
        <v>#REF!</v>
      </c>
      <c r="L58" s="37"/>
      <c r="M58" s="37"/>
    </row>
    <row r="59" spans="1:13" ht="204" customHeight="1" x14ac:dyDescent="0.3">
      <c r="A59" s="52"/>
      <c r="B59" s="38"/>
      <c r="C59" s="5" t="s">
        <v>190</v>
      </c>
      <c r="D59" s="6">
        <v>0</v>
      </c>
      <c r="E59" s="6">
        <v>0</v>
      </c>
      <c r="F59" s="8"/>
      <c r="G59" s="38"/>
      <c r="H59" s="38"/>
      <c r="I59" s="38"/>
      <c r="J59" s="38"/>
      <c r="K59" s="39" t="e">
        <f t="shared" si="6"/>
        <v>#REF!</v>
      </c>
      <c r="L59" s="38"/>
      <c r="M59" s="38"/>
    </row>
    <row r="60" spans="1:13" x14ac:dyDescent="0.3">
      <c r="A60" s="50" t="s">
        <v>33</v>
      </c>
      <c r="B60" s="36" t="s">
        <v>31</v>
      </c>
      <c r="C60" s="5" t="s">
        <v>4</v>
      </c>
      <c r="D60" s="6">
        <v>346</v>
      </c>
      <c r="E60" s="6">
        <v>229.3</v>
      </c>
      <c r="F60" s="7">
        <f t="shared" si="21"/>
        <v>0.66271676300578042</v>
      </c>
      <c r="G60" s="36">
        <v>4</v>
      </c>
      <c r="H60" s="36">
        <v>1</v>
      </c>
      <c r="I60" s="36">
        <v>2</v>
      </c>
      <c r="J60" s="36">
        <v>1</v>
      </c>
      <c r="K60" s="39">
        <f t="shared" ref="K60" si="23">H60/G60</f>
        <v>0.25</v>
      </c>
      <c r="L60" s="36" t="s">
        <v>156</v>
      </c>
      <c r="M60" s="36" t="s">
        <v>200</v>
      </c>
    </row>
    <row r="61" spans="1:13" x14ac:dyDescent="0.3">
      <c r="A61" s="51"/>
      <c r="B61" s="37"/>
      <c r="C61" s="5" t="s">
        <v>14</v>
      </c>
      <c r="D61" s="6">
        <v>346</v>
      </c>
      <c r="E61" s="6">
        <v>229.3</v>
      </c>
      <c r="F61" s="7">
        <f t="shared" si="21"/>
        <v>0.66271676300578042</v>
      </c>
      <c r="G61" s="37"/>
      <c r="H61" s="37"/>
      <c r="I61" s="37"/>
      <c r="J61" s="37"/>
      <c r="K61" s="39" t="e">
        <f>(K58+0.5*K59)/#REF!</f>
        <v>#REF!</v>
      </c>
      <c r="L61" s="37"/>
      <c r="M61" s="37"/>
    </row>
    <row r="62" spans="1:13" x14ac:dyDescent="0.3">
      <c r="A62" s="51"/>
      <c r="B62" s="37"/>
      <c r="C62" s="5" t="s">
        <v>12</v>
      </c>
      <c r="D62" s="6">
        <v>0</v>
      </c>
      <c r="E62" s="6">
        <v>0</v>
      </c>
      <c r="F62" s="7"/>
      <c r="G62" s="37"/>
      <c r="H62" s="37"/>
      <c r="I62" s="37"/>
      <c r="J62" s="37"/>
      <c r="K62" s="39" t="e">
        <f t="shared" si="6"/>
        <v>#REF!</v>
      </c>
      <c r="L62" s="37"/>
      <c r="M62" s="37"/>
    </row>
    <row r="63" spans="1:13" x14ac:dyDescent="0.3">
      <c r="A63" s="51"/>
      <c r="B63" s="37"/>
      <c r="C63" s="5" t="s">
        <v>13</v>
      </c>
      <c r="D63" s="6">
        <v>0</v>
      </c>
      <c r="E63" s="6">
        <v>0</v>
      </c>
      <c r="F63" s="8"/>
      <c r="G63" s="37"/>
      <c r="H63" s="37"/>
      <c r="I63" s="37"/>
      <c r="J63" s="37"/>
      <c r="K63" s="39" t="e">
        <f t="shared" si="6"/>
        <v>#REF!</v>
      </c>
      <c r="L63" s="37"/>
      <c r="M63" s="37"/>
    </row>
    <row r="64" spans="1:13" ht="250.2" customHeight="1" x14ac:dyDescent="0.3">
      <c r="A64" s="52"/>
      <c r="B64" s="38"/>
      <c r="C64" s="5" t="s">
        <v>190</v>
      </c>
      <c r="D64" s="6">
        <v>0</v>
      </c>
      <c r="E64" s="6">
        <v>0</v>
      </c>
      <c r="F64" s="8"/>
      <c r="G64" s="38"/>
      <c r="H64" s="38"/>
      <c r="I64" s="38"/>
      <c r="J64" s="38"/>
      <c r="K64" s="39" t="e">
        <f t="shared" si="6"/>
        <v>#REF!</v>
      </c>
      <c r="L64" s="38"/>
      <c r="M64" s="38"/>
    </row>
    <row r="65" spans="1:13" x14ac:dyDescent="0.3">
      <c r="A65" s="53" t="s">
        <v>34</v>
      </c>
      <c r="B65" s="40" t="s">
        <v>35</v>
      </c>
      <c r="C65" s="9" t="s">
        <v>4</v>
      </c>
      <c r="D65" s="10">
        <v>934536.20000000007</v>
      </c>
      <c r="E65" s="10">
        <v>272123.7</v>
      </c>
      <c r="F65" s="11">
        <f t="shared" ref="F65:F127" si="24">E65/D65</f>
        <v>0.29118583100365719</v>
      </c>
      <c r="G65" s="40">
        <f>G70+G75+G80+G85</f>
        <v>29</v>
      </c>
      <c r="H65" s="40">
        <f t="shared" ref="H65:J65" si="25">H70+H75+H80+H85</f>
        <v>1</v>
      </c>
      <c r="I65" s="40">
        <f t="shared" si="25"/>
        <v>27</v>
      </c>
      <c r="J65" s="40">
        <f t="shared" si="25"/>
        <v>1</v>
      </c>
      <c r="K65" s="43">
        <f t="shared" ref="K65" si="26">H65/G65</f>
        <v>3.4482758620689655E-2</v>
      </c>
      <c r="L65" s="40" t="s">
        <v>162</v>
      </c>
      <c r="M65" s="40"/>
    </row>
    <row r="66" spans="1:13" x14ac:dyDescent="0.3">
      <c r="A66" s="54"/>
      <c r="B66" s="41"/>
      <c r="C66" s="9" t="s">
        <v>14</v>
      </c>
      <c r="D66" s="10">
        <v>99798.5</v>
      </c>
      <c r="E66" s="10">
        <v>46300.600000000006</v>
      </c>
      <c r="F66" s="11">
        <f t="shared" si="24"/>
        <v>0.46394084079420039</v>
      </c>
      <c r="G66" s="41"/>
      <c r="H66" s="41"/>
      <c r="I66" s="41"/>
      <c r="J66" s="41"/>
      <c r="K66" s="43" t="e">
        <f>(#REF!+0.5*#REF!)/#REF!</f>
        <v>#REF!</v>
      </c>
      <c r="L66" s="41"/>
      <c r="M66" s="41"/>
    </row>
    <row r="67" spans="1:13" x14ac:dyDescent="0.3">
      <c r="A67" s="54"/>
      <c r="B67" s="41"/>
      <c r="C67" s="9" t="s">
        <v>12</v>
      </c>
      <c r="D67" s="10">
        <v>834737.70000000007</v>
      </c>
      <c r="E67" s="10">
        <v>225823.1</v>
      </c>
      <c r="F67" s="11">
        <f t="shared" si="24"/>
        <v>0.27053180897424423</v>
      </c>
      <c r="G67" s="41"/>
      <c r="H67" s="41"/>
      <c r="I67" s="41"/>
      <c r="J67" s="41"/>
      <c r="K67" s="43" t="e">
        <f>(#REF!+0.5*K65)/#REF!</f>
        <v>#REF!</v>
      </c>
      <c r="L67" s="41"/>
      <c r="M67" s="41"/>
    </row>
    <row r="68" spans="1:13" x14ac:dyDescent="0.3">
      <c r="A68" s="54"/>
      <c r="B68" s="41"/>
      <c r="C68" s="9" t="s">
        <v>13</v>
      </c>
      <c r="D68" s="10">
        <v>0</v>
      </c>
      <c r="E68" s="10">
        <v>0</v>
      </c>
      <c r="F68" s="11"/>
      <c r="G68" s="41"/>
      <c r="H68" s="41"/>
      <c r="I68" s="41"/>
      <c r="J68" s="41"/>
      <c r="K68" s="43" t="e">
        <f>(K65+0.5*K66)/#REF!</f>
        <v>#REF!</v>
      </c>
      <c r="L68" s="41"/>
      <c r="M68" s="41"/>
    </row>
    <row r="69" spans="1:13" x14ac:dyDescent="0.3">
      <c r="A69" s="55"/>
      <c r="B69" s="42"/>
      <c r="C69" s="9" t="s">
        <v>190</v>
      </c>
      <c r="D69" s="10">
        <v>0</v>
      </c>
      <c r="E69" s="10">
        <v>0</v>
      </c>
      <c r="F69" s="11"/>
      <c r="G69" s="42"/>
      <c r="H69" s="42"/>
      <c r="I69" s="42"/>
      <c r="J69" s="42"/>
      <c r="K69" s="43" t="e">
        <f t="shared" si="6"/>
        <v>#REF!</v>
      </c>
      <c r="L69" s="42"/>
      <c r="M69" s="42"/>
    </row>
    <row r="70" spans="1:13" x14ac:dyDescent="0.3">
      <c r="A70" s="50" t="s">
        <v>39</v>
      </c>
      <c r="B70" s="36" t="s">
        <v>36</v>
      </c>
      <c r="C70" s="5" t="s">
        <v>4</v>
      </c>
      <c r="D70" s="6">
        <v>811364.5</v>
      </c>
      <c r="E70" s="6">
        <v>213326.90000000002</v>
      </c>
      <c r="F70" s="7">
        <f t="shared" si="24"/>
        <v>0.26292363050145778</v>
      </c>
      <c r="G70" s="36">
        <v>7</v>
      </c>
      <c r="H70" s="36">
        <v>0</v>
      </c>
      <c r="I70" s="36">
        <v>7</v>
      </c>
      <c r="J70" s="36">
        <v>0</v>
      </c>
      <c r="K70" s="39">
        <f t="shared" ref="K70" si="27">H70/G70</f>
        <v>0</v>
      </c>
      <c r="L70" s="36" t="s">
        <v>159</v>
      </c>
      <c r="M70" s="36" t="s">
        <v>201</v>
      </c>
    </row>
    <row r="71" spans="1:13" x14ac:dyDescent="0.3">
      <c r="A71" s="51"/>
      <c r="B71" s="37"/>
      <c r="C71" s="5" t="s">
        <v>14</v>
      </c>
      <c r="D71" s="6">
        <v>4950.1000000000004</v>
      </c>
      <c r="E71" s="6">
        <v>4.2</v>
      </c>
      <c r="F71" s="7">
        <f t="shared" si="24"/>
        <v>8.4846770772307632E-4</v>
      </c>
      <c r="G71" s="37"/>
      <c r="H71" s="37"/>
      <c r="I71" s="37"/>
      <c r="J71" s="37"/>
      <c r="K71" s="39" t="e">
        <f>(K68+0.5*K69)/#REF!</f>
        <v>#REF!</v>
      </c>
      <c r="L71" s="37"/>
      <c r="M71" s="37"/>
    </row>
    <row r="72" spans="1:13" x14ac:dyDescent="0.3">
      <c r="A72" s="51"/>
      <c r="B72" s="37"/>
      <c r="C72" s="5" t="s">
        <v>12</v>
      </c>
      <c r="D72" s="6">
        <v>806414.4</v>
      </c>
      <c r="E72" s="6">
        <v>213322.7</v>
      </c>
      <c r="F72" s="7">
        <f t="shared" si="24"/>
        <v>0.2645323545809698</v>
      </c>
      <c r="G72" s="37"/>
      <c r="H72" s="37"/>
      <c r="I72" s="37"/>
      <c r="J72" s="37"/>
      <c r="K72" s="39" t="e">
        <f t="shared" si="6"/>
        <v>#REF!</v>
      </c>
      <c r="L72" s="37"/>
      <c r="M72" s="37"/>
    </row>
    <row r="73" spans="1:13" x14ac:dyDescent="0.3">
      <c r="A73" s="51"/>
      <c r="B73" s="37"/>
      <c r="C73" s="5" t="s">
        <v>13</v>
      </c>
      <c r="D73" s="6">
        <v>0</v>
      </c>
      <c r="E73" s="6">
        <v>0</v>
      </c>
      <c r="F73" s="8"/>
      <c r="G73" s="37"/>
      <c r="H73" s="37"/>
      <c r="I73" s="37"/>
      <c r="J73" s="37"/>
      <c r="K73" s="39" t="e">
        <f t="shared" si="6"/>
        <v>#REF!</v>
      </c>
      <c r="L73" s="37"/>
      <c r="M73" s="37"/>
    </row>
    <row r="74" spans="1:13" ht="388.8" customHeight="1" x14ac:dyDescent="0.3">
      <c r="A74" s="52"/>
      <c r="B74" s="38"/>
      <c r="C74" s="5" t="s">
        <v>190</v>
      </c>
      <c r="D74" s="6">
        <v>0</v>
      </c>
      <c r="E74" s="6">
        <v>0</v>
      </c>
      <c r="F74" s="8"/>
      <c r="G74" s="38"/>
      <c r="H74" s="38"/>
      <c r="I74" s="38"/>
      <c r="J74" s="38"/>
      <c r="K74" s="39" t="e">
        <f t="shared" si="6"/>
        <v>#REF!</v>
      </c>
      <c r="L74" s="38"/>
      <c r="M74" s="38"/>
    </row>
    <row r="75" spans="1:13" x14ac:dyDescent="0.3">
      <c r="A75" s="50" t="s">
        <v>40</v>
      </c>
      <c r="B75" s="36" t="s">
        <v>37</v>
      </c>
      <c r="C75" s="5" t="s">
        <v>4</v>
      </c>
      <c r="D75" s="6">
        <v>75243</v>
      </c>
      <c r="E75" s="6">
        <v>39379.600000000006</v>
      </c>
      <c r="F75" s="7">
        <f t="shared" si="24"/>
        <v>0.52336562869635717</v>
      </c>
      <c r="G75" s="36">
        <v>15</v>
      </c>
      <c r="H75" s="36">
        <v>1</v>
      </c>
      <c r="I75" s="36">
        <v>13</v>
      </c>
      <c r="J75" s="36">
        <v>1</v>
      </c>
      <c r="K75" s="39">
        <f t="shared" ref="K75" si="28">H75/G75</f>
        <v>6.6666666666666666E-2</v>
      </c>
      <c r="L75" s="36" t="s">
        <v>160</v>
      </c>
      <c r="M75" s="36" t="s">
        <v>202</v>
      </c>
    </row>
    <row r="76" spans="1:13" x14ac:dyDescent="0.3">
      <c r="A76" s="51"/>
      <c r="B76" s="37"/>
      <c r="C76" s="5" t="s">
        <v>14</v>
      </c>
      <c r="D76" s="6">
        <v>53463.4</v>
      </c>
      <c r="E76" s="6">
        <v>29881.300000000003</v>
      </c>
      <c r="F76" s="7">
        <f t="shared" si="24"/>
        <v>0.55891132999397719</v>
      </c>
      <c r="G76" s="37"/>
      <c r="H76" s="37"/>
      <c r="I76" s="37"/>
      <c r="J76" s="37"/>
      <c r="K76" s="39" t="e">
        <f>(K73+0.5*K74)/#REF!</f>
        <v>#REF!</v>
      </c>
      <c r="L76" s="37"/>
      <c r="M76" s="37"/>
    </row>
    <row r="77" spans="1:13" x14ac:dyDescent="0.3">
      <c r="A77" s="51"/>
      <c r="B77" s="37"/>
      <c r="C77" s="5" t="s">
        <v>12</v>
      </c>
      <c r="D77" s="6">
        <v>21779.599999999999</v>
      </c>
      <c r="E77" s="6">
        <v>9498.3000000000011</v>
      </c>
      <c r="F77" s="7">
        <f t="shared" si="24"/>
        <v>0.43610993773990347</v>
      </c>
      <c r="G77" s="37"/>
      <c r="H77" s="37"/>
      <c r="I77" s="37"/>
      <c r="J77" s="37"/>
      <c r="K77" s="39" t="e">
        <f t="shared" ref="K77:K139" si="29">(K74+0.5*K75)/K73</f>
        <v>#REF!</v>
      </c>
      <c r="L77" s="37"/>
      <c r="M77" s="37"/>
    </row>
    <row r="78" spans="1:13" x14ac:dyDescent="0.3">
      <c r="A78" s="51"/>
      <c r="B78" s="37"/>
      <c r="C78" s="5" t="s">
        <v>13</v>
      </c>
      <c r="D78" s="6">
        <v>0</v>
      </c>
      <c r="E78" s="6">
        <v>0</v>
      </c>
      <c r="F78" s="8"/>
      <c r="G78" s="37"/>
      <c r="H78" s="37"/>
      <c r="I78" s="37"/>
      <c r="J78" s="37"/>
      <c r="K78" s="39" t="e">
        <f t="shared" si="29"/>
        <v>#REF!</v>
      </c>
      <c r="L78" s="37"/>
      <c r="M78" s="37"/>
    </row>
    <row r="79" spans="1:13" ht="250.2" customHeight="1" x14ac:dyDescent="0.3">
      <c r="A79" s="52"/>
      <c r="B79" s="38"/>
      <c r="C79" s="5" t="s">
        <v>190</v>
      </c>
      <c r="D79" s="6">
        <v>0</v>
      </c>
      <c r="E79" s="6">
        <v>0</v>
      </c>
      <c r="F79" s="8"/>
      <c r="G79" s="38"/>
      <c r="H79" s="38"/>
      <c r="I79" s="38"/>
      <c r="J79" s="38"/>
      <c r="K79" s="39" t="e">
        <f t="shared" si="29"/>
        <v>#REF!</v>
      </c>
      <c r="L79" s="38"/>
      <c r="M79" s="38"/>
    </row>
    <row r="80" spans="1:13" x14ac:dyDescent="0.3">
      <c r="A80" s="50" t="s">
        <v>41</v>
      </c>
      <c r="B80" s="36" t="s">
        <v>38</v>
      </c>
      <c r="C80" s="5" t="s">
        <v>4</v>
      </c>
      <c r="D80" s="6">
        <v>7000</v>
      </c>
      <c r="E80" s="6">
        <v>1100.9000000000001</v>
      </c>
      <c r="F80" s="7">
        <f t="shared" si="24"/>
        <v>0.15727142857142859</v>
      </c>
      <c r="G80" s="36">
        <v>2</v>
      </c>
      <c r="H80" s="36">
        <v>0</v>
      </c>
      <c r="I80" s="36">
        <v>2</v>
      </c>
      <c r="J80" s="36">
        <v>0</v>
      </c>
      <c r="K80" s="39">
        <f t="shared" ref="K80" si="30">H80/G80</f>
        <v>0</v>
      </c>
      <c r="L80" s="36" t="s">
        <v>161</v>
      </c>
      <c r="M80" s="36" t="s">
        <v>204</v>
      </c>
    </row>
    <row r="81" spans="1:13" x14ac:dyDescent="0.3">
      <c r="A81" s="51"/>
      <c r="B81" s="37"/>
      <c r="C81" s="5" t="s">
        <v>14</v>
      </c>
      <c r="D81" s="6">
        <v>7000</v>
      </c>
      <c r="E81" s="6">
        <v>1100.9000000000001</v>
      </c>
      <c r="F81" s="7">
        <f t="shared" si="24"/>
        <v>0.15727142857142859</v>
      </c>
      <c r="G81" s="37"/>
      <c r="H81" s="37"/>
      <c r="I81" s="37"/>
      <c r="J81" s="37"/>
      <c r="K81" s="39" t="e">
        <f>(K78+0.5*K79)/#REF!</f>
        <v>#REF!</v>
      </c>
      <c r="L81" s="37"/>
      <c r="M81" s="37"/>
    </row>
    <row r="82" spans="1:13" x14ac:dyDescent="0.3">
      <c r="A82" s="51"/>
      <c r="B82" s="37"/>
      <c r="C82" s="5" t="s">
        <v>12</v>
      </c>
      <c r="D82" s="6">
        <v>0</v>
      </c>
      <c r="E82" s="6">
        <v>0</v>
      </c>
      <c r="F82" s="7"/>
      <c r="G82" s="37"/>
      <c r="H82" s="37"/>
      <c r="I82" s="37"/>
      <c r="J82" s="37"/>
      <c r="K82" s="39" t="e">
        <f t="shared" si="29"/>
        <v>#REF!</v>
      </c>
      <c r="L82" s="37"/>
      <c r="M82" s="37"/>
    </row>
    <row r="83" spans="1:13" x14ac:dyDescent="0.3">
      <c r="A83" s="51"/>
      <c r="B83" s="37"/>
      <c r="C83" s="5" t="s">
        <v>13</v>
      </c>
      <c r="D83" s="6">
        <v>0</v>
      </c>
      <c r="E83" s="6">
        <v>0</v>
      </c>
      <c r="F83" s="8"/>
      <c r="G83" s="37"/>
      <c r="H83" s="37"/>
      <c r="I83" s="37"/>
      <c r="J83" s="37"/>
      <c r="K83" s="39" t="e">
        <f t="shared" si="29"/>
        <v>#REF!</v>
      </c>
      <c r="L83" s="37"/>
      <c r="M83" s="37"/>
    </row>
    <row r="84" spans="1:13" ht="84" customHeight="1" x14ac:dyDescent="0.3">
      <c r="A84" s="52"/>
      <c r="B84" s="38"/>
      <c r="C84" s="5" t="s">
        <v>190</v>
      </c>
      <c r="D84" s="6">
        <v>0</v>
      </c>
      <c r="E84" s="6">
        <v>0</v>
      </c>
      <c r="F84" s="8"/>
      <c r="G84" s="38"/>
      <c r="H84" s="38"/>
      <c r="I84" s="38"/>
      <c r="J84" s="38"/>
      <c r="K84" s="39" t="e">
        <f t="shared" si="29"/>
        <v>#REF!</v>
      </c>
      <c r="L84" s="38"/>
      <c r="M84" s="38"/>
    </row>
    <row r="85" spans="1:13" x14ac:dyDescent="0.3">
      <c r="A85" s="50" t="s">
        <v>42</v>
      </c>
      <c r="B85" s="36" t="s">
        <v>249</v>
      </c>
      <c r="C85" s="5" t="s">
        <v>4</v>
      </c>
      <c r="D85" s="6">
        <v>40928.699999999997</v>
      </c>
      <c r="E85" s="6">
        <v>18316.3</v>
      </c>
      <c r="F85" s="7">
        <f t="shared" si="24"/>
        <v>0.44751726783406265</v>
      </c>
      <c r="G85" s="36">
        <v>5</v>
      </c>
      <c r="H85" s="36">
        <v>0</v>
      </c>
      <c r="I85" s="36">
        <v>5</v>
      </c>
      <c r="J85" s="36">
        <v>0</v>
      </c>
      <c r="K85" s="39">
        <f t="shared" ref="K85" si="31">H85/G85</f>
        <v>0</v>
      </c>
      <c r="L85" s="36" t="s">
        <v>155</v>
      </c>
      <c r="M85" s="36" t="s">
        <v>203</v>
      </c>
    </row>
    <row r="86" spans="1:13" x14ac:dyDescent="0.3">
      <c r="A86" s="51"/>
      <c r="B86" s="37"/>
      <c r="C86" s="5" t="s">
        <v>14</v>
      </c>
      <c r="D86" s="6">
        <v>34385</v>
      </c>
      <c r="E86" s="6">
        <v>15314.2</v>
      </c>
      <c r="F86" s="7">
        <f t="shared" si="24"/>
        <v>0.44537443652755565</v>
      </c>
      <c r="G86" s="37"/>
      <c r="H86" s="37"/>
      <c r="I86" s="37"/>
      <c r="J86" s="37"/>
      <c r="K86" s="39" t="e">
        <f>(K83+0.5*K84)/#REF!</f>
        <v>#REF!</v>
      </c>
      <c r="L86" s="37"/>
      <c r="M86" s="37"/>
    </row>
    <row r="87" spans="1:13" x14ac:dyDescent="0.3">
      <c r="A87" s="51"/>
      <c r="B87" s="37"/>
      <c r="C87" s="5" t="s">
        <v>12</v>
      </c>
      <c r="D87" s="6">
        <v>6543.7</v>
      </c>
      <c r="E87" s="6">
        <v>3002.1</v>
      </c>
      <c r="F87" s="7">
        <f t="shared" si="24"/>
        <v>0.45877714442899276</v>
      </c>
      <c r="G87" s="37"/>
      <c r="H87" s="37"/>
      <c r="I87" s="37"/>
      <c r="J87" s="37"/>
      <c r="K87" s="39" t="e">
        <f t="shared" si="29"/>
        <v>#REF!</v>
      </c>
      <c r="L87" s="37"/>
      <c r="M87" s="37"/>
    </row>
    <row r="88" spans="1:13" x14ac:dyDescent="0.3">
      <c r="A88" s="51"/>
      <c r="B88" s="37"/>
      <c r="C88" s="5" t="s">
        <v>13</v>
      </c>
      <c r="D88" s="6">
        <v>0</v>
      </c>
      <c r="E88" s="6">
        <v>0</v>
      </c>
      <c r="F88" s="8"/>
      <c r="G88" s="37"/>
      <c r="H88" s="37"/>
      <c r="I88" s="37"/>
      <c r="J88" s="37"/>
      <c r="K88" s="39" t="e">
        <f t="shared" si="29"/>
        <v>#REF!</v>
      </c>
      <c r="L88" s="37"/>
      <c r="M88" s="37"/>
    </row>
    <row r="89" spans="1:13" ht="84.6" customHeight="1" x14ac:dyDescent="0.3">
      <c r="A89" s="52"/>
      <c r="B89" s="38"/>
      <c r="C89" s="5" t="s">
        <v>190</v>
      </c>
      <c r="D89" s="6">
        <v>0</v>
      </c>
      <c r="E89" s="6">
        <v>0</v>
      </c>
      <c r="F89" s="8"/>
      <c r="G89" s="38"/>
      <c r="H89" s="38"/>
      <c r="I89" s="38"/>
      <c r="J89" s="38"/>
      <c r="K89" s="39" t="e">
        <f t="shared" si="29"/>
        <v>#REF!</v>
      </c>
      <c r="L89" s="38"/>
      <c r="M89" s="38"/>
    </row>
    <row r="90" spans="1:13" x14ac:dyDescent="0.3">
      <c r="A90" s="53" t="s">
        <v>43</v>
      </c>
      <c r="B90" s="40" t="s">
        <v>44</v>
      </c>
      <c r="C90" s="9" t="s">
        <v>4</v>
      </c>
      <c r="D90" s="10">
        <v>1635860.1</v>
      </c>
      <c r="E90" s="10">
        <v>917390.9</v>
      </c>
      <c r="F90" s="11">
        <f t="shared" si="24"/>
        <v>0.56080033983346134</v>
      </c>
      <c r="G90" s="40">
        <f>G95+G100+G105+G110</f>
        <v>25</v>
      </c>
      <c r="H90" s="40">
        <f t="shared" ref="H90:J90" si="32">H95+H100+H105+H110</f>
        <v>2</v>
      </c>
      <c r="I90" s="40">
        <f t="shared" si="32"/>
        <v>20</v>
      </c>
      <c r="J90" s="40">
        <f t="shared" si="32"/>
        <v>3</v>
      </c>
      <c r="K90" s="43">
        <f t="shared" ref="K90" si="33">H90/G90</f>
        <v>0.08</v>
      </c>
      <c r="L90" s="40" t="s">
        <v>163</v>
      </c>
      <c r="M90" s="40"/>
    </row>
    <row r="91" spans="1:13" x14ac:dyDescent="0.3">
      <c r="A91" s="54"/>
      <c r="B91" s="41"/>
      <c r="C91" s="9" t="s">
        <v>14</v>
      </c>
      <c r="D91" s="10">
        <v>1431871.8</v>
      </c>
      <c r="E91" s="10">
        <v>834259.9</v>
      </c>
      <c r="F91" s="11">
        <f t="shared" si="24"/>
        <v>0.58263588960967039</v>
      </c>
      <c r="G91" s="41"/>
      <c r="H91" s="41"/>
      <c r="I91" s="41"/>
      <c r="J91" s="41"/>
      <c r="K91" s="43" t="e">
        <f>(K88+0.5*K89)/#REF!</f>
        <v>#REF!</v>
      </c>
      <c r="L91" s="41"/>
      <c r="M91" s="41"/>
    </row>
    <row r="92" spans="1:13" x14ac:dyDescent="0.3">
      <c r="A92" s="54"/>
      <c r="B92" s="41"/>
      <c r="C92" s="9" t="s">
        <v>12</v>
      </c>
      <c r="D92" s="10">
        <v>110345.8</v>
      </c>
      <c r="E92" s="10">
        <v>69815.899999999994</v>
      </c>
      <c r="F92" s="11">
        <f t="shared" si="24"/>
        <v>0.63270101807227819</v>
      </c>
      <c r="G92" s="41"/>
      <c r="H92" s="41"/>
      <c r="I92" s="41"/>
      <c r="J92" s="41"/>
      <c r="K92" s="43" t="e">
        <f t="shared" si="29"/>
        <v>#REF!</v>
      </c>
      <c r="L92" s="41"/>
      <c r="M92" s="41"/>
    </row>
    <row r="93" spans="1:13" x14ac:dyDescent="0.3">
      <c r="A93" s="54"/>
      <c r="B93" s="41"/>
      <c r="C93" s="9" t="s">
        <v>13</v>
      </c>
      <c r="D93" s="10">
        <v>93642.5</v>
      </c>
      <c r="E93" s="10">
        <v>13315.1</v>
      </c>
      <c r="F93" s="11">
        <f t="shared" si="24"/>
        <v>0.14219077875964439</v>
      </c>
      <c r="G93" s="41"/>
      <c r="H93" s="41"/>
      <c r="I93" s="41"/>
      <c r="J93" s="41"/>
      <c r="K93" s="43" t="e">
        <f t="shared" si="29"/>
        <v>#REF!</v>
      </c>
      <c r="L93" s="41"/>
      <c r="M93" s="41"/>
    </row>
    <row r="94" spans="1:13" x14ac:dyDescent="0.3">
      <c r="A94" s="55"/>
      <c r="B94" s="42"/>
      <c r="C94" s="9" t="s">
        <v>190</v>
      </c>
      <c r="D94" s="10">
        <v>0</v>
      </c>
      <c r="E94" s="10">
        <v>0</v>
      </c>
      <c r="F94" s="11"/>
      <c r="G94" s="42"/>
      <c r="H94" s="42"/>
      <c r="I94" s="42"/>
      <c r="J94" s="42"/>
      <c r="K94" s="43" t="e">
        <f t="shared" si="29"/>
        <v>#REF!</v>
      </c>
      <c r="L94" s="42"/>
      <c r="M94" s="42"/>
    </row>
    <row r="95" spans="1:13" x14ac:dyDescent="0.3">
      <c r="A95" s="50" t="s">
        <v>49</v>
      </c>
      <c r="B95" s="36" t="s">
        <v>45</v>
      </c>
      <c r="C95" s="5" t="s">
        <v>4</v>
      </c>
      <c r="D95" s="6">
        <v>346297</v>
      </c>
      <c r="E95" s="6">
        <v>126638.2</v>
      </c>
      <c r="F95" s="7">
        <f t="shared" si="24"/>
        <v>0.36569245474260531</v>
      </c>
      <c r="G95" s="36">
        <v>8</v>
      </c>
      <c r="H95" s="36">
        <v>0</v>
      </c>
      <c r="I95" s="36">
        <v>7</v>
      </c>
      <c r="J95" s="36">
        <v>1</v>
      </c>
      <c r="K95" s="39">
        <f t="shared" ref="K95" si="34">H95/G95</f>
        <v>0</v>
      </c>
      <c r="L95" s="36" t="s">
        <v>163</v>
      </c>
      <c r="M95" s="36" t="s">
        <v>205</v>
      </c>
    </row>
    <row r="96" spans="1:13" x14ac:dyDescent="0.3">
      <c r="A96" s="51"/>
      <c r="B96" s="37"/>
      <c r="C96" s="5" t="s">
        <v>14</v>
      </c>
      <c r="D96" s="6">
        <v>145280.9</v>
      </c>
      <c r="E96" s="6">
        <v>55293.899999999994</v>
      </c>
      <c r="F96" s="7">
        <f t="shared" si="24"/>
        <v>0.38059992745088994</v>
      </c>
      <c r="G96" s="37"/>
      <c r="H96" s="37"/>
      <c r="I96" s="37"/>
      <c r="J96" s="37"/>
      <c r="K96" s="39" t="e">
        <f>(K93+0.5*K94)/#REF!</f>
        <v>#REF!</v>
      </c>
      <c r="L96" s="37"/>
      <c r="M96" s="37"/>
    </row>
    <row r="97" spans="1:13" x14ac:dyDescent="0.3">
      <c r="A97" s="51"/>
      <c r="B97" s="37"/>
      <c r="C97" s="5" t="s">
        <v>12</v>
      </c>
      <c r="D97" s="6">
        <v>107536.1</v>
      </c>
      <c r="E97" s="6">
        <v>58191.600000000006</v>
      </c>
      <c r="F97" s="7">
        <f t="shared" si="24"/>
        <v>0.54113548845457482</v>
      </c>
      <c r="G97" s="37"/>
      <c r="H97" s="37"/>
      <c r="I97" s="37"/>
      <c r="J97" s="37"/>
      <c r="K97" s="39" t="e">
        <f t="shared" si="29"/>
        <v>#REF!</v>
      </c>
      <c r="L97" s="37"/>
      <c r="M97" s="37"/>
    </row>
    <row r="98" spans="1:13" x14ac:dyDescent="0.3">
      <c r="A98" s="51"/>
      <c r="B98" s="37"/>
      <c r="C98" s="5" t="s">
        <v>13</v>
      </c>
      <c r="D98" s="6">
        <v>93480</v>
      </c>
      <c r="E98" s="6">
        <v>13152.7</v>
      </c>
      <c r="F98" s="8">
        <f t="shared" si="24"/>
        <v>0.14070068463842533</v>
      </c>
      <c r="G98" s="37"/>
      <c r="H98" s="37"/>
      <c r="I98" s="37"/>
      <c r="J98" s="37"/>
      <c r="K98" s="39" t="e">
        <f t="shared" si="29"/>
        <v>#REF!</v>
      </c>
      <c r="L98" s="37"/>
      <c r="M98" s="37"/>
    </row>
    <row r="99" spans="1:13" ht="309.60000000000002" customHeight="1" x14ac:dyDescent="0.3">
      <c r="A99" s="52"/>
      <c r="B99" s="38"/>
      <c r="C99" s="5" t="s">
        <v>190</v>
      </c>
      <c r="D99" s="6">
        <v>0</v>
      </c>
      <c r="E99" s="6">
        <v>0</v>
      </c>
      <c r="F99" s="8"/>
      <c r="G99" s="38"/>
      <c r="H99" s="38"/>
      <c r="I99" s="38"/>
      <c r="J99" s="38"/>
      <c r="K99" s="39" t="e">
        <f t="shared" si="29"/>
        <v>#REF!</v>
      </c>
      <c r="L99" s="38"/>
      <c r="M99" s="38"/>
    </row>
    <row r="100" spans="1:13" x14ac:dyDescent="0.3">
      <c r="A100" s="50" t="s">
        <v>50</v>
      </c>
      <c r="B100" s="36" t="s">
        <v>46</v>
      </c>
      <c r="C100" s="5" t="s">
        <v>4</v>
      </c>
      <c r="D100" s="6">
        <v>333634.59999999998</v>
      </c>
      <c r="E100" s="6">
        <v>196218.19999999998</v>
      </c>
      <c r="F100" s="7">
        <f t="shared" si="24"/>
        <v>0.58812305438344825</v>
      </c>
      <c r="G100" s="36">
        <v>9</v>
      </c>
      <c r="H100" s="36">
        <v>1</v>
      </c>
      <c r="I100" s="36">
        <v>7</v>
      </c>
      <c r="J100" s="36">
        <v>1</v>
      </c>
      <c r="K100" s="39">
        <f t="shared" ref="K100" si="35">H100/G100</f>
        <v>0.1111111111111111</v>
      </c>
      <c r="L100" s="36" t="s">
        <v>47</v>
      </c>
      <c r="M100" s="36" t="s">
        <v>207</v>
      </c>
    </row>
    <row r="101" spans="1:13" x14ac:dyDescent="0.3">
      <c r="A101" s="51"/>
      <c r="B101" s="37"/>
      <c r="C101" s="5" t="s">
        <v>14</v>
      </c>
      <c r="D101" s="6">
        <v>332134.59999999998</v>
      </c>
      <c r="E101" s="6">
        <v>185405.49999999997</v>
      </c>
      <c r="F101" s="7">
        <f t="shared" si="24"/>
        <v>0.55822398509519933</v>
      </c>
      <c r="G101" s="37"/>
      <c r="H101" s="37"/>
      <c r="I101" s="37"/>
      <c r="J101" s="37"/>
      <c r="K101" s="39" t="e">
        <f>(K98+0.5*K99)/#REF!</f>
        <v>#REF!</v>
      </c>
      <c r="L101" s="37"/>
      <c r="M101" s="37"/>
    </row>
    <row r="102" spans="1:13" x14ac:dyDescent="0.3">
      <c r="A102" s="51"/>
      <c r="B102" s="37"/>
      <c r="C102" s="5" t="s">
        <v>12</v>
      </c>
      <c r="D102" s="6">
        <v>1500</v>
      </c>
      <c r="E102" s="6">
        <v>10812.7</v>
      </c>
      <c r="F102" s="7">
        <f t="shared" si="24"/>
        <v>7.2084666666666672</v>
      </c>
      <c r="G102" s="37"/>
      <c r="H102" s="37"/>
      <c r="I102" s="37"/>
      <c r="J102" s="37"/>
      <c r="K102" s="39" t="e">
        <f t="shared" si="29"/>
        <v>#REF!</v>
      </c>
      <c r="L102" s="37"/>
      <c r="M102" s="37"/>
    </row>
    <row r="103" spans="1:13" x14ac:dyDescent="0.3">
      <c r="A103" s="51"/>
      <c r="B103" s="37"/>
      <c r="C103" s="5" t="s">
        <v>13</v>
      </c>
      <c r="D103" s="6">
        <v>0</v>
      </c>
      <c r="E103" s="6">
        <v>0</v>
      </c>
      <c r="F103" s="8"/>
      <c r="G103" s="37"/>
      <c r="H103" s="37"/>
      <c r="I103" s="37"/>
      <c r="J103" s="37"/>
      <c r="K103" s="39" t="e">
        <f t="shared" si="29"/>
        <v>#REF!</v>
      </c>
      <c r="L103" s="37"/>
      <c r="M103" s="37"/>
    </row>
    <row r="104" spans="1:13" ht="171" customHeight="1" x14ac:dyDescent="0.3">
      <c r="A104" s="52"/>
      <c r="B104" s="38"/>
      <c r="C104" s="5" t="s">
        <v>190</v>
      </c>
      <c r="D104" s="6">
        <v>0</v>
      </c>
      <c r="E104" s="6">
        <v>0</v>
      </c>
      <c r="F104" s="8"/>
      <c r="G104" s="38"/>
      <c r="H104" s="38"/>
      <c r="I104" s="38"/>
      <c r="J104" s="38"/>
      <c r="K104" s="39" t="e">
        <f t="shared" si="29"/>
        <v>#REF!</v>
      </c>
      <c r="L104" s="38"/>
      <c r="M104" s="38"/>
    </row>
    <row r="105" spans="1:13" x14ac:dyDescent="0.3">
      <c r="A105" s="50" t="s">
        <v>51</v>
      </c>
      <c r="B105" s="36" t="s">
        <v>48</v>
      </c>
      <c r="C105" s="5" t="s">
        <v>4</v>
      </c>
      <c r="D105" s="6">
        <v>943100.5</v>
      </c>
      <c r="E105" s="6">
        <v>588309</v>
      </c>
      <c r="F105" s="7">
        <f t="shared" si="24"/>
        <v>0.62380308355260128</v>
      </c>
      <c r="G105" s="36">
        <v>6</v>
      </c>
      <c r="H105" s="36">
        <v>1</v>
      </c>
      <c r="I105" s="36">
        <v>4</v>
      </c>
      <c r="J105" s="36">
        <v>1</v>
      </c>
      <c r="K105" s="39">
        <f t="shared" ref="K105" si="36">H105/G105</f>
        <v>0.16666666666666666</v>
      </c>
      <c r="L105" s="36" t="s">
        <v>47</v>
      </c>
      <c r="M105" s="36" t="s">
        <v>206</v>
      </c>
    </row>
    <row r="106" spans="1:13" x14ac:dyDescent="0.3">
      <c r="A106" s="51"/>
      <c r="B106" s="37"/>
      <c r="C106" s="5" t="s">
        <v>14</v>
      </c>
      <c r="D106" s="6">
        <v>941628.3</v>
      </c>
      <c r="E106" s="6">
        <v>587334.9</v>
      </c>
      <c r="F106" s="7">
        <f t="shared" si="24"/>
        <v>0.62374389129978358</v>
      </c>
      <c r="G106" s="37"/>
      <c r="H106" s="37"/>
      <c r="I106" s="37"/>
      <c r="J106" s="37"/>
      <c r="K106" s="39" t="e">
        <f>(K103+0.5*K104)/#REF!</f>
        <v>#REF!</v>
      </c>
      <c r="L106" s="37"/>
      <c r="M106" s="37"/>
    </row>
    <row r="107" spans="1:13" x14ac:dyDescent="0.3">
      <c r="A107" s="51"/>
      <c r="B107" s="37"/>
      <c r="C107" s="5" t="s">
        <v>12</v>
      </c>
      <c r="D107" s="6">
        <v>1309.7</v>
      </c>
      <c r="E107" s="6">
        <v>811.6</v>
      </c>
      <c r="F107" s="7">
        <f t="shared" si="24"/>
        <v>0.61968389707566618</v>
      </c>
      <c r="G107" s="37"/>
      <c r="H107" s="37"/>
      <c r="I107" s="37"/>
      <c r="J107" s="37"/>
      <c r="K107" s="39" t="e">
        <f t="shared" si="29"/>
        <v>#REF!</v>
      </c>
      <c r="L107" s="37"/>
      <c r="M107" s="37"/>
    </row>
    <row r="108" spans="1:13" x14ac:dyDescent="0.3">
      <c r="A108" s="51"/>
      <c r="B108" s="37"/>
      <c r="C108" s="5" t="s">
        <v>13</v>
      </c>
      <c r="D108" s="6">
        <v>162.5</v>
      </c>
      <c r="E108" s="6">
        <v>162.5</v>
      </c>
      <c r="F108" s="8">
        <f t="shared" si="24"/>
        <v>1</v>
      </c>
      <c r="G108" s="37"/>
      <c r="H108" s="37"/>
      <c r="I108" s="37"/>
      <c r="J108" s="37"/>
      <c r="K108" s="39" t="e">
        <f t="shared" si="29"/>
        <v>#REF!</v>
      </c>
      <c r="L108" s="37"/>
      <c r="M108" s="37"/>
    </row>
    <row r="109" spans="1:13" ht="101.4" customHeight="1" x14ac:dyDescent="0.3">
      <c r="A109" s="52"/>
      <c r="B109" s="38"/>
      <c r="C109" s="5" t="s">
        <v>190</v>
      </c>
      <c r="D109" s="6">
        <v>0</v>
      </c>
      <c r="E109" s="6">
        <v>0</v>
      </c>
      <c r="F109" s="8"/>
      <c r="G109" s="38"/>
      <c r="H109" s="38"/>
      <c r="I109" s="38"/>
      <c r="J109" s="38"/>
      <c r="K109" s="39" t="e">
        <f t="shared" si="29"/>
        <v>#REF!</v>
      </c>
      <c r="L109" s="38"/>
      <c r="M109" s="38"/>
    </row>
    <row r="110" spans="1:13" x14ac:dyDescent="0.3">
      <c r="A110" s="50" t="s">
        <v>52</v>
      </c>
      <c r="B110" s="36" t="s">
        <v>250</v>
      </c>
      <c r="C110" s="5" t="s">
        <v>4</v>
      </c>
      <c r="D110" s="6">
        <v>12828</v>
      </c>
      <c r="E110" s="6">
        <v>6225.6</v>
      </c>
      <c r="F110" s="7">
        <f t="shared" si="24"/>
        <v>0.48531337698783911</v>
      </c>
      <c r="G110" s="36">
        <v>2</v>
      </c>
      <c r="H110" s="36">
        <v>0</v>
      </c>
      <c r="I110" s="36">
        <v>2</v>
      </c>
      <c r="J110" s="36">
        <v>0</v>
      </c>
      <c r="K110" s="39">
        <f t="shared" ref="K110" si="37">H110/G110</f>
        <v>0</v>
      </c>
      <c r="L110" s="36" t="s">
        <v>47</v>
      </c>
      <c r="M110" s="36" t="s">
        <v>259</v>
      </c>
    </row>
    <row r="111" spans="1:13" x14ac:dyDescent="0.3">
      <c r="A111" s="51"/>
      <c r="B111" s="37"/>
      <c r="C111" s="5" t="s">
        <v>14</v>
      </c>
      <c r="D111" s="6">
        <v>12828</v>
      </c>
      <c r="E111" s="6">
        <v>6225.6</v>
      </c>
      <c r="F111" s="7">
        <f t="shared" si="24"/>
        <v>0.48531337698783911</v>
      </c>
      <c r="G111" s="37"/>
      <c r="H111" s="37"/>
      <c r="I111" s="37"/>
      <c r="J111" s="37"/>
      <c r="K111" s="39" t="e">
        <f>(K108+0.5*K109)/#REF!</f>
        <v>#REF!</v>
      </c>
      <c r="L111" s="37"/>
      <c r="M111" s="37"/>
    </row>
    <row r="112" spans="1:13" x14ac:dyDescent="0.3">
      <c r="A112" s="51"/>
      <c r="B112" s="37"/>
      <c r="C112" s="5" t="s">
        <v>12</v>
      </c>
      <c r="D112" s="6">
        <v>0</v>
      </c>
      <c r="E112" s="6">
        <v>0</v>
      </c>
      <c r="F112" s="7"/>
      <c r="G112" s="37"/>
      <c r="H112" s="37"/>
      <c r="I112" s="37"/>
      <c r="J112" s="37"/>
      <c r="K112" s="39" t="e">
        <f t="shared" si="29"/>
        <v>#REF!</v>
      </c>
      <c r="L112" s="37"/>
      <c r="M112" s="37"/>
    </row>
    <row r="113" spans="1:13" x14ac:dyDescent="0.3">
      <c r="A113" s="51"/>
      <c r="B113" s="37"/>
      <c r="C113" s="5" t="s">
        <v>13</v>
      </c>
      <c r="D113" s="6">
        <v>0</v>
      </c>
      <c r="E113" s="6">
        <v>0</v>
      </c>
      <c r="F113" s="8"/>
      <c r="G113" s="37"/>
      <c r="H113" s="37"/>
      <c r="I113" s="37"/>
      <c r="J113" s="37"/>
      <c r="K113" s="39" t="e">
        <f t="shared" si="29"/>
        <v>#REF!</v>
      </c>
      <c r="L113" s="37"/>
      <c r="M113" s="37"/>
    </row>
    <row r="114" spans="1:13" x14ac:dyDescent="0.3">
      <c r="A114" s="52"/>
      <c r="B114" s="38"/>
      <c r="C114" s="5" t="s">
        <v>190</v>
      </c>
      <c r="D114" s="6">
        <v>0</v>
      </c>
      <c r="E114" s="6">
        <v>0</v>
      </c>
      <c r="F114" s="8"/>
      <c r="G114" s="38"/>
      <c r="H114" s="38"/>
      <c r="I114" s="38"/>
      <c r="J114" s="38"/>
      <c r="K114" s="39" t="e">
        <f t="shared" si="29"/>
        <v>#REF!</v>
      </c>
      <c r="L114" s="38"/>
      <c r="M114" s="38"/>
    </row>
    <row r="115" spans="1:13" x14ac:dyDescent="0.3">
      <c r="A115" s="53" t="s">
        <v>54</v>
      </c>
      <c r="B115" s="40" t="s">
        <v>53</v>
      </c>
      <c r="C115" s="9" t="s">
        <v>4</v>
      </c>
      <c r="D115" s="10">
        <v>595858.4</v>
      </c>
      <c r="E115" s="10">
        <v>284132.19999999995</v>
      </c>
      <c r="F115" s="11">
        <f t="shared" si="24"/>
        <v>0.47684516992627768</v>
      </c>
      <c r="G115" s="40">
        <f>G120+G125+G130</f>
        <v>14</v>
      </c>
      <c r="H115" s="40">
        <f t="shared" ref="H115:J115" si="38">H120+H125+H130</f>
        <v>0</v>
      </c>
      <c r="I115" s="40">
        <f t="shared" si="38"/>
        <v>12</v>
      </c>
      <c r="J115" s="40">
        <f t="shared" si="38"/>
        <v>2</v>
      </c>
      <c r="K115" s="43">
        <f t="shared" ref="K115" si="39">H115/G115</f>
        <v>0</v>
      </c>
      <c r="L115" s="40" t="s">
        <v>165</v>
      </c>
      <c r="M115" s="40"/>
    </row>
    <row r="116" spans="1:13" x14ac:dyDescent="0.3">
      <c r="A116" s="54"/>
      <c r="B116" s="41"/>
      <c r="C116" s="9" t="s">
        <v>14</v>
      </c>
      <c r="D116" s="10">
        <v>505078.4</v>
      </c>
      <c r="E116" s="10">
        <v>270479.09999999998</v>
      </c>
      <c r="F116" s="11">
        <f t="shared" si="24"/>
        <v>0.53551904021237096</v>
      </c>
      <c r="G116" s="41"/>
      <c r="H116" s="41"/>
      <c r="I116" s="41"/>
      <c r="J116" s="41"/>
      <c r="K116" s="43" t="e">
        <f>(K113+0.5*K114)/#REF!</f>
        <v>#REF!</v>
      </c>
      <c r="L116" s="41"/>
      <c r="M116" s="41"/>
    </row>
    <row r="117" spans="1:13" x14ac:dyDescent="0.3">
      <c r="A117" s="54"/>
      <c r="B117" s="41"/>
      <c r="C117" s="9" t="s">
        <v>12</v>
      </c>
      <c r="D117" s="10">
        <v>90780</v>
      </c>
      <c r="E117" s="10">
        <v>13653.1</v>
      </c>
      <c r="F117" s="11">
        <f t="shared" si="24"/>
        <v>0.15039766468385107</v>
      </c>
      <c r="G117" s="41"/>
      <c r="H117" s="41"/>
      <c r="I117" s="41"/>
      <c r="J117" s="41"/>
      <c r="K117" s="43" t="e">
        <f t="shared" si="29"/>
        <v>#REF!</v>
      </c>
      <c r="L117" s="41"/>
      <c r="M117" s="41"/>
    </row>
    <row r="118" spans="1:13" x14ac:dyDescent="0.3">
      <c r="A118" s="54"/>
      <c r="B118" s="41"/>
      <c r="C118" s="9" t="s">
        <v>13</v>
      </c>
      <c r="D118" s="10">
        <v>0</v>
      </c>
      <c r="E118" s="10">
        <v>0</v>
      </c>
      <c r="F118" s="11"/>
      <c r="G118" s="41"/>
      <c r="H118" s="41"/>
      <c r="I118" s="41"/>
      <c r="J118" s="41"/>
      <c r="K118" s="43" t="e">
        <f t="shared" si="29"/>
        <v>#REF!</v>
      </c>
      <c r="L118" s="41"/>
      <c r="M118" s="41"/>
    </row>
    <row r="119" spans="1:13" x14ac:dyDescent="0.3">
      <c r="A119" s="55"/>
      <c r="B119" s="42"/>
      <c r="C119" s="9" t="s">
        <v>190</v>
      </c>
      <c r="D119" s="10">
        <v>0</v>
      </c>
      <c r="E119" s="10">
        <v>0</v>
      </c>
      <c r="F119" s="11"/>
      <c r="G119" s="42"/>
      <c r="H119" s="42"/>
      <c r="I119" s="42"/>
      <c r="J119" s="42"/>
      <c r="K119" s="43" t="e">
        <f t="shared" si="29"/>
        <v>#REF!</v>
      </c>
      <c r="L119" s="42"/>
      <c r="M119" s="42"/>
    </row>
    <row r="120" spans="1:13" x14ac:dyDescent="0.3">
      <c r="A120" s="50" t="s">
        <v>57</v>
      </c>
      <c r="B120" s="36" t="s">
        <v>55</v>
      </c>
      <c r="C120" s="5" t="s">
        <v>4</v>
      </c>
      <c r="D120" s="6">
        <v>454732.7</v>
      </c>
      <c r="E120" s="6">
        <v>256089.9</v>
      </c>
      <c r="F120" s="7">
        <f t="shared" si="24"/>
        <v>0.56316578948467966</v>
      </c>
      <c r="G120" s="36">
        <v>8</v>
      </c>
      <c r="H120" s="36">
        <v>0</v>
      </c>
      <c r="I120" s="36">
        <v>7</v>
      </c>
      <c r="J120" s="36">
        <v>1</v>
      </c>
      <c r="K120" s="39">
        <f t="shared" ref="K120" si="40">H120/G120</f>
        <v>0</v>
      </c>
      <c r="L120" s="36" t="s">
        <v>164</v>
      </c>
      <c r="M120" s="47" t="s">
        <v>208</v>
      </c>
    </row>
    <row r="121" spans="1:13" x14ac:dyDescent="0.3">
      <c r="A121" s="51"/>
      <c r="B121" s="37"/>
      <c r="C121" s="5" t="s">
        <v>14</v>
      </c>
      <c r="D121" s="6">
        <v>440828.4</v>
      </c>
      <c r="E121" s="6">
        <v>247174.69999999998</v>
      </c>
      <c r="F121" s="7">
        <f t="shared" si="24"/>
        <v>0.56070502717157056</v>
      </c>
      <c r="G121" s="37"/>
      <c r="H121" s="37"/>
      <c r="I121" s="37"/>
      <c r="J121" s="37"/>
      <c r="K121" s="39" t="e">
        <f>(K118+0.5*K119)/#REF!</f>
        <v>#REF!</v>
      </c>
      <c r="L121" s="37"/>
      <c r="M121" s="48"/>
    </row>
    <row r="122" spans="1:13" x14ac:dyDescent="0.3">
      <c r="A122" s="51"/>
      <c r="B122" s="37"/>
      <c r="C122" s="5" t="s">
        <v>12</v>
      </c>
      <c r="D122" s="6">
        <v>13904.3</v>
      </c>
      <c r="E122" s="6">
        <v>8915.2000000000007</v>
      </c>
      <c r="F122" s="7">
        <f t="shared" si="24"/>
        <v>0.6411829434059968</v>
      </c>
      <c r="G122" s="37"/>
      <c r="H122" s="37"/>
      <c r="I122" s="37"/>
      <c r="J122" s="37"/>
      <c r="K122" s="39" t="e">
        <f t="shared" si="29"/>
        <v>#REF!</v>
      </c>
      <c r="L122" s="37"/>
      <c r="M122" s="48"/>
    </row>
    <row r="123" spans="1:13" x14ac:dyDescent="0.3">
      <c r="A123" s="51"/>
      <c r="B123" s="37"/>
      <c r="C123" s="5" t="s">
        <v>13</v>
      </c>
      <c r="D123" s="6">
        <v>0</v>
      </c>
      <c r="E123" s="6">
        <v>0</v>
      </c>
      <c r="F123" s="8"/>
      <c r="G123" s="37"/>
      <c r="H123" s="37"/>
      <c r="I123" s="37"/>
      <c r="J123" s="37"/>
      <c r="K123" s="39" t="e">
        <f t="shared" si="29"/>
        <v>#REF!</v>
      </c>
      <c r="L123" s="37"/>
      <c r="M123" s="48"/>
    </row>
    <row r="124" spans="1:13" ht="200.4" customHeight="1" x14ac:dyDescent="0.3">
      <c r="A124" s="52"/>
      <c r="B124" s="38"/>
      <c r="C124" s="5" t="s">
        <v>190</v>
      </c>
      <c r="D124" s="6">
        <v>0</v>
      </c>
      <c r="E124" s="6">
        <v>0</v>
      </c>
      <c r="F124" s="8"/>
      <c r="G124" s="38"/>
      <c r="H124" s="38"/>
      <c r="I124" s="38"/>
      <c r="J124" s="38"/>
      <c r="K124" s="39" t="e">
        <f t="shared" si="29"/>
        <v>#REF!</v>
      </c>
      <c r="L124" s="38"/>
      <c r="M124" s="49"/>
    </row>
    <row r="125" spans="1:13" ht="15.6" customHeight="1" x14ac:dyDescent="0.3">
      <c r="A125" s="50" t="s">
        <v>58</v>
      </c>
      <c r="B125" s="36" t="s">
        <v>56</v>
      </c>
      <c r="C125" s="5" t="s">
        <v>4</v>
      </c>
      <c r="D125" s="6">
        <v>114875.7</v>
      </c>
      <c r="E125" s="6">
        <v>15341.6</v>
      </c>
      <c r="F125" s="7">
        <f t="shared" si="24"/>
        <v>0.13354956705378074</v>
      </c>
      <c r="G125" s="36">
        <v>4</v>
      </c>
      <c r="H125" s="36">
        <v>0</v>
      </c>
      <c r="I125" s="36">
        <v>3</v>
      </c>
      <c r="J125" s="36">
        <v>1</v>
      </c>
      <c r="K125" s="39">
        <f t="shared" ref="K125" si="41">H125/G125</f>
        <v>0</v>
      </c>
      <c r="L125" s="36" t="s">
        <v>165</v>
      </c>
      <c r="M125" s="36" t="s">
        <v>227</v>
      </c>
    </row>
    <row r="126" spans="1:13" x14ac:dyDescent="0.3">
      <c r="A126" s="51"/>
      <c r="B126" s="37"/>
      <c r="C126" s="5" t="s">
        <v>14</v>
      </c>
      <c r="D126" s="6">
        <v>38000</v>
      </c>
      <c r="E126" s="6">
        <v>10603.7</v>
      </c>
      <c r="F126" s="7">
        <f t="shared" si="24"/>
        <v>0.27904473684210529</v>
      </c>
      <c r="G126" s="37"/>
      <c r="H126" s="37"/>
      <c r="I126" s="37"/>
      <c r="J126" s="37"/>
      <c r="K126" s="39" t="e">
        <f>(K123+0.5*K124)/#REF!</f>
        <v>#REF!</v>
      </c>
      <c r="L126" s="37"/>
      <c r="M126" s="37"/>
    </row>
    <row r="127" spans="1:13" x14ac:dyDescent="0.3">
      <c r="A127" s="51"/>
      <c r="B127" s="37"/>
      <c r="C127" s="5" t="s">
        <v>12</v>
      </c>
      <c r="D127" s="6">
        <v>76875.7</v>
      </c>
      <c r="E127" s="6">
        <v>4737.8999999999996</v>
      </c>
      <c r="F127" s="7">
        <f t="shared" si="24"/>
        <v>6.1630658322460799E-2</v>
      </c>
      <c r="G127" s="37"/>
      <c r="H127" s="37"/>
      <c r="I127" s="37"/>
      <c r="J127" s="37"/>
      <c r="K127" s="39" t="e">
        <f t="shared" si="29"/>
        <v>#REF!</v>
      </c>
      <c r="L127" s="37"/>
      <c r="M127" s="37"/>
    </row>
    <row r="128" spans="1:13" x14ac:dyDescent="0.3">
      <c r="A128" s="51"/>
      <c r="B128" s="37"/>
      <c r="C128" s="5" t="s">
        <v>13</v>
      </c>
      <c r="D128" s="6">
        <v>0</v>
      </c>
      <c r="E128" s="6">
        <v>0</v>
      </c>
      <c r="F128" s="8"/>
      <c r="G128" s="37"/>
      <c r="H128" s="37"/>
      <c r="I128" s="37"/>
      <c r="J128" s="37"/>
      <c r="K128" s="39" t="e">
        <f t="shared" si="29"/>
        <v>#REF!</v>
      </c>
      <c r="L128" s="37"/>
      <c r="M128" s="37"/>
    </row>
    <row r="129" spans="1:13" ht="93.6" customHeight="1" x14ac:dyDescent="0.3">
      <c r="A129" s="52"/>
      <c r="B129" s="38"/>
      <c r="C129" s="5" t="s">
        <v>190</v>
      </c>
      <c r="D129" s="6">
        <v>0</v>
      </c>
      <c r="E129" s="6">
        <v>0</v>
      </c>
      <c r="F129" s="8"/>
      <c r="G129" s="38"/>
      <c r="H129" s="38"/>
      <c r="I129" s="38"/>
      <c r="J129" s="38"/>
      <c r="K129" s="39" t="e">
        <f t="shared" si="29"/>
        <v>#REF!</v>
      </c>
      <c r="L129" s="38"/>
      <c r="M129" s="38"/>
    </row>
    <row r="130" spans="1:13" x14ac:dyDescent="0.3">
      <c r="A130" s="50" t="s">
        <v>59</v>
      </c>
      <c r="B130" s="36" t="s">
        <v>251</v>
      </c>
      <c r="C130" s="5" t="s">
        <v>4</v>
      </c>
      <c r="D130" s="6">
        <v>26250</v>
      </c>
      <c r="E130" s="6">
        <v>12700.599999999999</v>
      </c>
      <c r="F130" s="7">
        <f t="shared" ref="F130:F191" si="42">E130/D130</f>
        <v>0.4838323809523809</v>
      </c>
      <c r="G130" s="36">
        <v>2</v>
      </c>
      <c r="H130" s="36">
        <v>0</v>
      </c>
      <c r="I130" s="36">
        <v>2</v>
      </c>
      <c r="J130" s="36">
        <v>0</v>
      </c>
      <c r="K130" s="39">
        <f t="shared" ref="K130" si="43">H130/G130</f>
        <v>0</v>
      </c>
      <c r="L130" s="36" t="s">
        <v>164</v>
      </c>
      <c r="M130" s="36" t="s">
        <v>261</v>
      </c>
    </row>
    <row r="131" spans="1:13" x14ac:dyDescent="0.3">
      <c r="A131" s="51"/>
      <c r="B131" s="37"/>
      <c r="C131" s="5" t="s">
        <v>14</v>
      </c>
      <c r="D131" s="6">
        <v>26250</v>
      </c>
      <c r="E131" s="6">
        <v>12700.599999999999</v>
      </c>
      <c r="F131" s="7">
        <f t="shared" si="42"/>
        <v>0.4838323809523809</v>
      </c>
      <c r="G131" s="37"/>
      <c r="H131" s="37"/>
      <c r="I131" s="37"/>
      <c r="J131" s="37"/>
      <c r="K131" s="39" t="e">
        <f>(K128+0.5*K129)/#REF!</f>
        <v>#REF!</v>
      </c>
      <c r="L131" s="37"/>
      <c r="M131" s="37"/>
    </row>
    <row r="132" spans="1:13" x14ac:dyDescent="0.3">
      <c r="A132" s="51"/>
      <c r="B132" s="37"/>
      <c r="C132" s="5" t="s">
        <v>12</v>
      </c>
      <c r="D132" s="6">
        <v>0</v>
      </c>
      <c r="E132" s="6">
        <v>0</v>
      </c>
      <c r="F132" s="7"/>
      <c r="G132" s="37"/>
      <c r="H132" s="37"/>
      <c r="I132" s="37"/>
      <c r="J132" s="37"/>
      <c r="K132" s="39" t="e">
        <f t="shared" si="29"/>
        <v>#REF!</v>
      </c>
      <c r="L132" s="37"/>
      <c r="M132" s="37"/>
    </row>
    <row r="133" spans="1:13" x14ac:dyDescent="0.3">
      <c r="A133" s="51"/>
      <c r="B133" s="37"/>
      <c r="C133" s="5" t="s">
        <v>13</v>
      </c>
      <c r="D133" s="6">
        <v>0</v>
      </c>
      <c r="E133" s="6">
        <v>0</v>
      </c>
      <c r="F133" s="8"/>
      <c r="G133" s="37"/>
      <c r="H133" s="37"/>
      <c r="I133" s="37"/>
      <c r="J133" s="37"/>
      <c r="K133" s="39" t="e">
        <f t="shared" si="29"/>
        <v>#REF!</v>
      </c>
      <c r="L133" s="37"/>
      <c r="M133" s="37"/>
    </row>
    <row r="134" spans="1:13" x14ac:dyDescent="0.3">
      <c r="A134" s="52"/>
      <c r="B134" s="38"/>
      <c r="C134" s="5" t="s">
        <v>190</v>
      </c>
      <c r="D134" s="6">
        <v>0</v>
      </c>
      <c r="E134" s="6">
        <v>0</v>
      </c>
      <c r="F134" s="8"/>
      <c r="G134" s="38"/>
      <c r="H134" s="38"/>
      <c r="I134" s="38"/>
      <c r="J134" s="38"/>
      <c r="K134" s="39" t="e">
        <f t="shared" si="29"/>
        <v>#REF!</v>
      </c>
      <c r="L134" s="38"/>
      <c r="M134" s="38"/>
    </row>
    <row r="135" spans="1:13" x14ac:dyDescent="0.3">
      <c r="A135" s="53" t="s">
        <v>60</v>
      </c>
      <c r="B135" s="40" t="s">
        <v>61</v>
      </c>
      <c r="C135" s="9" t="s">
        <v>4</v>
      </c>
      <c r="D135" s="10">
        <v>57424.6</v>
      </c>
      <c r="E135" s="10">
        <v>24472.6</v>
      </c>
      <c r="F135" s="11">
        <f t="shared" si="42"/>
        <v>0.42616927240241986</v>
      </c>
      <c r="G135" s="40">
        <f>G140+G145+G150</f>
        <v>11</v>
      </c>
      <c r="H135" s="40">
        <f t="shared" ref="H135:J135" si="44">H140+H145+H150</f>
        <v>0</v>
      </c>
      <c r="I135" s="40">
        <f t="shared" si="44"/>
        <v>10</v>
      </c>
      <c r="J135" s="40">
        <f t="shared" si="44"/>
        <v>1</v>
      </c>
      <c r="K135" s="43">
        <f t="shared" ref="K135" si="45">H135/G135</f>
        <v>0</v>
      </c>
      <c r="L135" s="40" t="s">
        <v>167</v>
      </c>
      <c r="M135" s="40"/>
    </row>
    <row r="136" spans="1:13" x14ac:dyDescent="0.3">
      <c r="A136" s="54"/>
      <c r="B136" s="41"/>
      <c r="C136" s="9" t="s">
        <v>14</v>
      </c>
      <c r="D136" s="10">
        <v>57152.2</v>
      </c>
      <c r="E136" s="10">
        <v>24375.3</v>
      </c>
      <c r="F136" s="11">
        <f t="shared" si="42"/>
        <v>0.42649801757412664</v>
      </c>
      <c r="G136" s="41"/>
      <c r="H136" s="41"/>
      <c r="I136" s="41"/>
      <c r="J136" s="41"/>
      <c r="K136" s="43" t="e">
        <f>(K133+0.5*K134)/#REF!</f>
        <v>#REF!</v>
      </c>
      <c r="L136" s="41"/>
      <c r="M136" s="41"/>
    </row>
    <row r="137" spans="1:13" x14ac:dyDescent="0.3">
      <c r="A137" s="54"/>
      <c r="B137" s="41"/>
      <c r="C137" s="9" t="s">
        <v>12</v>
      </c>
      <c r="D137" s="10">
        <v>272.39999999999998</v>
      </c>
      <c r="E137" s="10">
        <v>97.3</v>
      </c>
      <c r="F137" s="11">
        <f t="shared" si="42"/>
        <v>0.35719530102790015</v>
      </c>
      <c r="G137" s="41"/>
      <c r="H137" s="41"/>
      <c r="I137" s="41"/>
      <c r="J137" s="41"/>
      <c r="K137" s="43" t="e">
        <f t="shared" si="29"/>
        <v>#REF!</v>
      </c>
      <c r="L137" s="41"/>
      <c r="M137" s="41"/>
    </row>
    <row r="138" spans="1:13" x14ac:dyDescent="0.3">
      <c r="A138" s="54"/>
      <c r="B138" s="41"/>
      <c r="C138" s="9" t="s">
        <v>13</v>
      </c>
      <c r="D138" s="10"/>
      <c r="E138" s="10"/>
      <c r="F138" s="11"/>
      <c r="G138" s="41"/>
      <c r="H138" s="41"/>
      <c r="I138" s="41"/>
      <c r="J138" s="41"/>
      <c r="K138" s="43" t="e">
        <f t="shared" si="29"/>
        <v>#REF!</v>
      </c>
      <c r="L138" s="41"/>
      <c r="M138" s="41"/>
    </row>
    <row r="139" spans="1:13" x14ac:dyDescent="0.3">
      <c r="A139" s="55"/>
      <c r="B139" s="42"/>
      <c r="C139" s="9" t="s">
        <v>190</v>
      </c>
      <c r="D139" s="10"/>
      <c r="E139" s="10"/>
      <c r="F139" s="11"/>
      <c r="G139" s="42"/>
      <c r="H139" s="42"/>
      <c r="I139" s="42"/>
      <c r="J139" s="42"/>
      <c r="K139" s="43" t="e">
        <f t="shared" si="29"/>
        <v>#REF!</v>
      </c>
      <c r="L139" s="42"/>
      <c r="M139" s="42"/>
    </row>
    <row r="140" spans="1:13" x14ac:dyDescent="0.3">
      <c r="A140" s="50" t="s">
        <v>64</v>
      </c>
      <c r="B140" s="36" t="s">
        <v>62</v>
      </c>
      <c r="C140" s="5" t="s">
        <v>4</v>
      </c>
      <c r="D140" s="6">
        <v>10711.2</v>
      </c>
      <c r="E140" s="6">
        <v>5622.9</v>
      </c>
      <c r="F140" s="7">
        <f t="shared" si="42"/>
        <v>0.524955187093883</v>
      </c>
      <c r="G140" s="36">
        <v>4</v>
      </c>
      <c r="H140" s="36">
        <v>0</v>
      </c>
      <c r="I140" s="36">
        <v>4</v>
      </c>
      <c r="J140" s="36">
        <v>0</v>
      </c>
      <c r="K140" s="39">
        <f t="shared" ref="K140" si="46">H140/G140</f>
        <v>0</v>
      </c>
      <c r="L140" s="36" t="s">
        <v>167</v>
      </c>
      <c r="M140" s="36" t="s">
        <v>209</v>
      </c>
    </row>
    <row r="141" spans="1:13" x14ac:dyDescent="0.3">
      <c r="A141" s="51"/>
      <c r="B141" s="37"/>
      <c r="C141" s="5" t="s">
        <v>14</v>
      </c>
      <c r="D141" s="6">
        <v>10711.2</v>
      </c>
      <c r="E141" s="6">
        <v>5622.9</v>
      </c>
      <c r="F141" s="7">
        <f t="shared" si="42"/>
        <v>0.524955187093883</v>
      </c>
      <c r="G141" s="37"/>
      <c r="H141" s="37"/>
      <c r="I141" s="37"/>
      <c r="J141" s="37"/>
      <c r="K141" s="39" t="e">
        <f>(K138+0.5*K139)/#REF!</f>
        <v>#REF!</v>
      </c>
      <c r="L141" s="37"/>
      <c r="M141" s="37"/>
    </row>
    <row r="142" spans="1:13" x14ac:dyDescent="0.3">
      <c r="A142" s="51"/>
      <c r="B142" s="37"/>
      <c r="C142" s="5" t="s">
        <v>12</v>
      </c>
      <c r="D142" s="6">
        <v>0</v>
      </c>
      <c r="E142" s="6">
        <v>0</v>
      </c>
      <c r="F142" s="7"/>
      <c r="G142" s="37"/>
      <c r="H142" s="37"/>
      <c r="I142" s="37"/>
      <c r="J142" s="37"/>
      <c r="K142" s="39" t="e">
        <f t="shared" ref="K142:K204" si="47">(K139+0.5*K140)/K138</f>
        <v>#REF!</v>
      </c>
      <c r="L142" s="37"/>
      <c r="M142" s="37"/>
    </row>
    <row r="143" spans="1:13" x14ac:dyDescent="0.3">
      <c r="A143" s="51"/>
      <c r="B143" s="37"/>
      <c r="C143" s="5" t="s">
        <v>13</v>
      </c>
      <c r="D143" s="6">
        <v>0</v>
      </c>
      <c r="E143" s="6">
        <v>0</v>
      </c>
      <c r="F143" s="8"/>
      <c r="G143" s="37"/>
      <c r="H143" s="37"/>
      <c r="I143" s="37"/>
      <c r="J143" s="37"/>
      <c r="K143" s="39" t="e">
        <f t="shared" si="47"/>
        <v>#REF!</v>
      </c>
      <c r="L143" s="37"/>
      <c r="M143" s="37"/>
    </row>
    <row r="144" spans="1:13" ht="213.6" customHeight="1" x14ac:dyDescent="0.3">
      <c r="A144" s="52"/>
      <c r="B144" s="38"/>
      <c r="C144" s="5" t="s">
        <v>190</v>
      </c>
      <c r="D144" s="6">
        <v>0</v>
      </c>
      <c r="E144" s="6">
        <v>0</v>
      </c>
      <c r="F144" s="8"/>
      <c r="G144" s="38"/>
      <c r="H144" s="38"/>
      <c r="I144" s="38"/>
      <c r="J144" s="38"/>
      <c r="K144" s="39" t="e">
        <f t="shared" si="47"/>
        <v>#REF!</v>
      </c>
      <c r="L144" s="38"/>
      <c r="M144" s="38"/>
    </row>
    <row r="145" spans="1:13" x14ac:dyDescent="0.3">
      <c r="A145" s="50" t="s">
        <v>65</v>
      </c>
      <c r="B145" s="36" t="s">
        <v>63</v>
      </c>
      <c r="C145" s="5" t="s">
        <v>4</v>
      </c>
      <c r="D145" s="6">
        <v>6304</v>
      </c>
      <c r="E145" s="6">
        <v>194.5</v>
      </c>
      <c r="F145" s="7">
        <f t="shared" si="42"/>
        <v>3.0853426395939087E-2</v>
      </c>
      <c r="G145" s="36">
        <v>4</v>
      </c>
      <c r="H145" s="36">
        <v>0</v>
      </c>
      <c r="I145" s="36">
        <v>3</v>
      </c>
      <c r="J145" s="36">
        <v>1</v>
      </c>
      <c r="K145" s="39">
        <f t="shared" ref="K145" si="48">H145/G145</f>
        <v>0</v>
      </c>
      <c r="L145" s="36" t="s">
        <v>168</v>
      </c>
      <c r="M145" s="68" t="s">
        <v>210</v>
      </c>
    </row>
    <row r="146" spans="1:13" x14ac:dyDescent="0.3">
      <c r="A146" s="51"/>
      <c r="B146" s="37"/>
      <c r="C146" s="5" t="s">
        <v>14</v>
      </c>
      <c r="D146" s="6">
        <v>6304</v>
      </c>
      <c r="E146" s="6">
        <v>194.5</v>
      </c>
      <c r="F146" s="7">
        <f t="shared" si="42"/>
        <v>3.0853426395939087E-2</v>
      </c>
      <c r="G146" s="37"/>
      <c r="H146" s="37"/>
      <c r="I146" s="37"/>
      <c r="J146" s="37"/>
      <c r="K146" s="39" t="e">
        <f>(K143+0.5*K144)/#REF!</f>
        <v>#REF!</v>
      </c>
      <c r="L146" s="37"/>
      <c r="M146" s="69"/>
    </row>
    <row r="147" spans="1:13" x14ac:dyDescent="0.3">
      <c r="A147" s="51"/>
      <c r="B147" s="37"/>
      <c r="C147" s="5" t="s">
        <v>12</v>
      </c>
      <c r="D147" s="6">
        <v>0</v>
      </c>
      <c r="E147" s="6">
        <v>0</v>
      </c>
      <c r="F147" s="7"/>
      <c r="G147" s="37"/>
      <c r="H147" s="37"/>
      <c r="I147" s="37"/>
      <c r="J147" s="37"/>
      <c r="K147" s="39" t="e">
        <f t="shared" si="47"/>
        <v>#REF!</v>
      </c>
      <c r="L147" s="37"/>
      <c r="M147" s="69"/>
    </row>
    <row r="148" spans="1:13" x14ac:dyDescent="0.3">
      <c r="A148" s="51"/>
      <c r="B148" s="37"/>
      <c r="C148" s="5" t="s">
        <v>13</v>
      </c>
      <c r="D148" s="6">
        <v>0</v>
      </c>
      <c r="E148" s="6">
        <v>0</v>
      </c>
      <c r="F148" s="8"/>
      <c r="G148" s="37"/>
      <c r="H148" s="37"/>
      <c r="I148" s="37"/>
      <c r="J148" s="37"/>
      <c r="K148" s="39" t="e">
        <f t="shared" si="47"/>
        <v>#REF!</v>
      </c>
      <c r="L148" s="37"/>
      <c r="M148" s="69"/>
    </row>
    <row r="149" spans="1:13" ht="255.6" customHeight="1" x14ac:dyDescent="0.3">
      <c r="A149" s="52"/>
      <c r="B149" s="38"/>
      <c r="C149" s="5" t="s">
        <v>190</v>
      </c>
      <c r="D149" s="6">
        <v>0</v>
      </c>
      <c r="E149" s="6">
        <v>0</v>
      </c>
      <c r="F149" s="8"/>
      <c r="G149" s="38"/>
      <c r="H149" s="38"/>
      <c r="I149" s="38"/>
      <c r="J149" s="38"/>
      <c r="K149" s="39" t="e">
        <f t="shared" si="47"/>
        <v>#REF!</v>
      </c>
      <c r="L149" s="38"/>
      <c r="M149" s="70"/>
    </row>
    <row r="150" spans="1:13" x14ac:dyDescent="0.3">
      <c r="A150" s="50" t="s">
        <v>66</v>
      </c>
      <c r="B150" s="36" t="s">
        <v>252</v>
      </c>
      <c r="C150" s="5" t="s">
        <v>4</v>
      </c>
      <c r="D150" s="6">
        <v>40409.4</v>
      </c>
      <c r="E150" s="6">
        <v>18655.2</v>
      </c>
      <c r="F150" s="7">
        <f t="shared" si="42"/>
        <v>0.46165496146936108</v>
      </c>
      <c r="G150" s="36">
        <v>3</v>
      </c>
      <c r="H150" s="36">
        <v>0</v>
      </c>
      <c r="I150" s="36">
        <v>3</v>
      </c>
      <c r="J150" s="36">
        <v>0</v>
      </c>
      <c r="K150" s="39">
        <f t="shared" ref="K150" si="49">H150/G150</f>
        <v>0</v>
      </c>
      <c r="L150" s="36" t="s">
        <v>169</v>
      </c>
      <c r="M150" s="36" t="s">
        <v>262</v>
      </c>
    </row>
    <row r="151" spans="1:13" x14ac:dyDescent="0.3">
      <c r="A151" s="51"/>
      <c r="B151" s="37"/>
      <c r="C151" s="5" t="s">
        <v>14</v>
      </c>
      <c r="D151" s="6">
        <v>40137</v>
      </c>
      <c r="E151" s="6">
        <v>18557.900000000001</v>
      </c>
      <c r="F151" s="7">
        <f t="shared" si="42"/>
        <v>0.46236390363006707</v>
      </c>
      <c r="G151" s="37"/>
      <c r="H151" s="37"/>
      <c r="I151" s="37"/>
      <c r="J151" s="37"/>
      <c r="K151" s="39" t="e">
        <f>(K148+0.5*K149)/#REF!</f>
        <v>#REF!</v>
      </c>
      <c r="L151" s="37"/>
      <c r="M151" s="37"/>
    </row>
    <row r="152" spans="1:13" x14ac:dyDescent="0.3">
      <c r="A152" s="51"/>
      <c r="B152" s="37"/>
      <c r="C152" s="5" t="s">
        <v>12</v>
      </c>
      <c r="D152" s="6">
        <v>272.39999999999998</v>
      </c>
      <c r="E152" s="6">
        <v>97.3</v>
      </c>
      <c r="F152" s="7">
        <f t="shared" si="42"/>
        <v>0.35719530102790015</v>
      </c>
      <c r="G152" s="37"/>
      <c r="H152" s="37"/>
      <c r="I152" s="37"/>
      <c r="J152" s="37"/>
      <c r="K152" s="39" t="e">
        <f t="shared" si="47"/>
        <v>#REF!</v>
      </c>
      <c r="L152" s="37"/>
      <c r="M152" s="37"/>
    </row>
    <row r="153" spans="1:13" x14ac:dyDescent="0.3">
      <c r="A153" s="51"/>
      <c r="B153" s="37"/>
      <c r="C153" s="5" t="s">
        <v>13</v>
      </c>
      <c r="D153" s="6"/>
      <c r="E153" s="6"/>
      <c r="F153" s="8"/>
      <c r="G153" s="37"/>
      <c r="H153" s="37"/>
      <c r="I153" s="37"/>
      <c r="J153" s="37"/>
      <c r="K153" s="39" t="e">
        <f t="shared" si="47"/>
        <v>#REF!</v>
      </c>
      <c r="L153" s="37"/>
      <c r="M153" s="37"/>
    </row>
    <row r="154" spans="1:13" x14ac:dyDescent="0.3">
      <c r="A154" s="52"/>
      <c r="B154" s="38"/>
      <c r="C154" s="5" t="s">
        <v>190</v>
      </c>
      <c r="D154" s="6"/>
      <c r="E154" s="6"/>
      <c r="F154" s="8"/>
      <c r="G154" s="38"/>
      <c r="H154" s="38"/>
      <c r="I154" s="38"/>
      <c r="J154" s="38"/>
      <c r="K154" s="39" t="e">
        <f t="shared" si="47"/>
        <v>#REF!</v>
      </c>
      <c r="L154" s="38"/>
      <c r="M154" s="38"/>
    </row>
    <row r="155" spans="1:13" x14ac:dyDescent="0.3">
      <c r="A155" s="53" t="s">
        <v>68</v>
      </c>
      <c r="B155" s="40" t="s">
        <v>67</v>
      </c>
      <c r="C155" s="9" t="s">
        <v>4</v>
      </c>
      <c r="D155" s="10">
        <v>3443788.5</v>
      </c>
      <c r="E155" s="10">
        <v>1307761.8</v>
      </c>
      <c r="F155" s="11">
        <f t="shared" si="42"/>
        <v>0.37974509758656783</v>
      </c>
      <c r="G155" s="40">
        <f>G160+G165+G170+G175+G180</f>
        <v>28</v>
      </c>
      <c r="H155" s="40">
        <f t="shared" ref="H155:J155" si="50">H160+H165+H170+H175+H180</f>
        <v>1</v>
      </c>
      <c r="I155" s="40">
        <f t="shared" si="50"/>
        <v>21</v>
      </c>
      <c r="J155" s="40">
        <f t="shared" si="50"/>
        <v>6</v>
      </c>
      <c r="K155" s="43">
        <f t="shared" ref="K155" si="51">H155/G155</f>
        <v>3.5714285714285712E-2</v>
      </c>
      <c r="L155" s="40" t="s">
        <v>173</v>
      </c>
      <c r="M155" s="40"/>
    </row>
    <row r="156" spans="1:13" x14ac:dyDescent="0.3">
      <c r="A156" s="54"/>
      <c r="B156" s="41"/>
      <c r="C156" s="9" t="s">
        <v>14</v>
      </c>
      <c r="D156" s="10">
        <v>1986244.7</v>
      </c>
      <c r="E156" s="10">
        <v>874078.20000000007</v>
      </c>
      <c r="F156" s="11">
        <f>E156/D156</f>
        <v>0.44006571798530164</v>
      </c>
      <c r="G156" s="41"/>
      <c r="H156" s="41"/>
      <c r="I156" s="41"/>
      <c r="J156" s="41"/>
      <c r="K156" s="43" t="e">
        <f>(K153+0.5*K154)/#REF!</f>
        <v>#REF!</v>
      </c>
      <c r="L156" s="41"/>
      <c r="M156" s="41"/>
    </row>
    <row r="157" spans="1:13" x14ac:dyDescent="0.3">
      <c r="A157" s="54"/>
      <c r="B157" s="41"/>
      <c r="C157" s="9" t="s">
        <v>12</v>
      </c>
      <c r="D157" s="10">
        <v>1457543.8</v>
      </c>
      <c r="E157" s="10">
        <v>433683.6</v>
      </c>
      <c r="F157" s="11">
        <f>E156/D156</f>
        <v>0.44006571798530164</v>
      </c>
      <c r="G157" s="41"/>
      <c r="H157" s="41"/>
      <c r="I157" s="41"/>
      <c r="J157" s="41"/>
      <c r="K157" s="43" t="e">
        <f t="shared" si="47"/>
        <v>#REF!</v>
      </c>
      <c r="L157" s="41"/>
      <c r="M157" s="41"/>
    </row>
    <row r="158" spans="1:13" x14ac:dyDescent="0.3">
      <c r="A158" s="54"/>
      <c r="B158" s="41"/>
      <c r="C158" s="9" t="s">
        <v>13</v>
      </c>
      <c r="D158" s="29">
        <v>0</v>
      </c>
      <c r="E158" s="29">
        <v>0</v>
      </c>
      <c r="F158" s="11"/>
      <c r="G158" s="41"/>
      <c r="H158" s="41"/>
      <c r="I158" s="41"/>
      <c r="J158" s="41"/>
      <c r="K158" s="43" t="e">
        <f t="shared" si="47"/>
        <v>#REF!</v>
      </c>
      <c r="L158" s="41"/>
      <c r="M158" s="41"/>
    </row>
    <row r="159" spans="1:13" x14ac:dyDescent="0.3">
      <c r="A159" s="55"/>
      <c r="B159" s="42"/>
      <c r="C159" s="9" t="s">
        <v>190</v>
      </c>
      <c r="D159" s="10">
        <v>0</v>
      </c>
      <c r="E159" s="10">
        <v>0</v>
      </c>
      <c r="F159" s="11"/>
      <c r="G159" s="42"/>
      <c r="H159" s="42"/>
      <c r="I159" s="42"/>
      <c r="J159" s="42"/>
      <c r="K159" s="43" t="e">
        <f t="shared" si="47"/>
        <v>#REF!</v>
      </c>
      <c r="L159" s="42"/>
      <c r="M159" s="42"/>
    </row>
    <row r="160" spans="1:13" x14ac:dyDescent="0.3">
      <c r="A160" s="50" t="s">
        <v>73</v>
      </c>
      <c r="B160" s="36" t="s">
        <v>69</v>
      </c>
      <c r="C160" s="5" t="s">
        <v>4</v>
      </c>
      <c r="D160" s="6">
        <v>825062.40000000002</v>
      </c>
      <c r="E160" s="6">
        <v>291132.09999999998</v>
      </c>
      <c r="F160" s="7">
        <f t="shared" si="42"/>
        <v>0.35286070483880971</v>
      </c>
      <c r="G160" s="36">
        <v>8</v>
      </c>
      <c r="H160" s="36">
        <v>0</v>
      </c>
      <c r="I160" s="36">
        <v>6</v>
      </c>
      <c r="J160" s="36">
        <v>2</v>
      </c>
      <c r="K160" s="39">
        <f t="shared" ref="K160" si="52">H160/G160</f>
        <v>0</v>
      </c>
      <c r="L160" s="36" t="s">
        <v>170</v>
      </c>
      <c r="M160" s="33" t="s">
        <v>246</v>
      </c>
    </row>
    <row r="161" spans="1:13" x14ac:dyDescent="0.3">
      <c r="A161" s="51"/>
      <c r="B161" s="37"/>
      <c r="C161" s="5" t="s">
        <v>14</v>
      </c>
      <c r="D161" s="6">
        <v>97486.6</v>
      </c>
      <c r="E161" s="6">
        <v>18649.3</v>
      </c>
      <c r="F161" s="7">
        <f t="shared" si="42"/>
        <v>0.19130116344194995</v>
      </c>
      <c r="G161" s="37"/>
      <c r="H161" s="37"/>
      <c r="I161" s="37"/>
      <c r="J161" s="37"/>
      <c r="K161" s="39" t="e">
        <f>(K158+0.5*K159)/#REF!</f>
        <v>#REF!</v>
      </c>
      <c r="L161" s="37"/>
      <c r="M161" s="34"/>
    </row>
    <row r="162" spans="1:13" x14ac:dyDescent="0.3">
      <c r="A162" s="51"/>
      <c r="B162" s="37"/>
      <c r="C162" s="5" t="s">
        <v>12</v>
      </c>
      <c r="D162" s="6">
        <v>727575.8</v>
      </c>
      <c r="E162" s="6">
        <v>272482.8</v>
      </c>
      <c r="F162" s="7">
        <f>E161/D161</f>
        <v>0.19130116344194995</v>
      </c>
      <c r="G162" s="37"/>
      <c r="H162" s="37"/>
      <c r="I162" s="37"/>
      <c r="J162" s="37"/>
      <c r="K162" s="39" t="e">
        <f t="shared" si="47"/>
        <v>#REF!</v>
      </c>
      <c r="L162" s="37"/>
      <c r="M162" s="34"/>
    </row>
    <row r="163" spans="1:13" x14ac:dyDescent="0.3">
      <c r="A163" s="51"/>
      <c r="B163" s="37"/>
      <c r="C163" s="5" t="s">
        <v>13</v>
      </c>
      <c r="D163" s="6">
        <v>0</v>
      </c>
      <c r="E163" s="6">
        <v>0</v>
      </c>
      <c r="F163" s="8"/>
      <c r="G163" s="37"/>
      <c r="H163" s="37"/>
      <c r="I163" s="37"/>
      <c r="J163" s="37"/>
      <c r="K163" s="39" t="e">
        <f t="shared" si="47"/>
        <v>#REF!</v>
      </c>
      <c r="L163" s="37"/>
      <c r="M163" s="34"/>
    </row>
    <row r="164" spans="1:13" ht="181.2" customHeight="1" x14ac:dyDescent="0.3">
      <c r="A164" s="52"/>
      <c r="B164" s="38"/>
      <c r="C164" s="5" t="s">
        <v>190</v>
      </c>
      <c r="D164" s="6">
        <v>0</v>
      </c>
      <c r="E164" s="6">
        <v>0</v>
      </c>
      <c r="F164" s="8"/>
      <c r="G164" s="38"/>
      <c r="H164" s="38"/>
      <c r="I164" s="38"/>
      <c r="J164" s="38"/>
      <c r="K164" s="39" t="e">
        <f t="shared" si="47"/>
        <v>#REF!</v>
      </c>
      <c r="L164" s="38"/>
      <c r="M164" s="35"/>
    </row>
    <row r="165" spans="1:13" x14ac:dyDescent="0.3">
      <c r="A165" s="50" t="s">
        <v>74</v>
      </c>
      <c r="B165" s="36" t="s">
        <v>70</v>
      </c>
      <c r="C165" s="5" t="s">
        <v>4</v>
      </c>
      <c r="D165" s="6">
        <v>27983.1</v>
      </c>
      <c r="E165" s="6">
        <v>2802.9</v>
      </c>
      <c r="F165" s="7">
        <f t="shared" si="42"/>
        <v>0.10016402757378562</v>
      </c>
      <c r="G165" s="36">
        <v>4</v>
      </c>
      <c r="H165" s="36">
        <v>0</v>
      </c>
      <c r="I165" s="36">
        <v>2</v>
      </c>
      <c r="J165" s="36">
        <v>2</v>
      </c>
      <c r="K165" s="39">
        <f t="shared" ref="K165" si="53">H165/G165</f>
        <v>0</v>
      </c>
      <c r="L165" s="36" t="s">
        <v>171</v>
      </c>
      <c r="M165" s="44" t="s">
        <v>245</v>
      </c>
    </row>
    <row r="166" spans="1:13" x14ac:dyDescent="0.3">
      <c r="A166" s="51"/>
      <c r="B166" s="37"/>
      <c r="C166" s="5" t="s">
        <v>14</v>
      </c>
      <c r="D166" s="6">
        <v>15483.1</v>
      </c>
      <c r="E166" s="6">
        <v>2802.9</v>
      </c>
      <c r="F166" s="7">
        <f t="shared" si="42"/>
        <v>0.18102963876743031</v>
      </c>
      <c r="G166" s="37"/>
      <c r="H166" s="37"/>
      <c r="I166" s="37"/>
      <c r="J166" s="37"/>
      <c r="K166" s="39" t="e">
        <f>(K163+0.5*K164)/#REF!</f>
        <v>#REF!</v>
      </c>
      <c r="L166" s="37"/>
      <c r="M166" s="45"/>
    </row>
    <row r="167" spans="1:13" x14ac:dyDescent="0.3">
      <c r="A167" s="51"/>
      <c r="B167" s="37"/>
      <c r="C167" s="5" t="s">
        <v>12</v>
      </c>
      <c r="D167" s="6">
        <v>12500</v>
      </c>
      <c r="E167" s="6">
        <v>0</v>
      </c>
      <c r="F167" s="7">
        <f t="shared" si="42"/>
        <v>0</v>
      </c>
      <c r="G167" s="37"/>
      <c r="H167" s="37"/>
      <c r="I167" s="37"/>
      <c r="J167" s="37"/>
      <c r="K167" s="39" t="e">
        <f t="shared" si="47"/>
        <v>#REF!</v>
      </c>
      <c r="L167" s="37"/>
      <c r="M167" s="45"/>
    </row>
    <row r="168" spans="1:13" x14ac:dyDescent="0.3">
      <c r="A168" s="51"/>
      <c r="B168" s="37"/>
      <c r="C168" s="5" t="s">
        <v>13</v>
      </c>
      <c r="D168" s="6">
        <v>0</v>
      </c>
      <c r="E168" s="6">
        <v>0</v>
      </c>
      <c r="F168" s="8"/>
      <c r="G168" s="37"/>
      <c r="H168" s="37"/>
      <c r="I168" s="37"/>
      <c r="J168" s="37"/>
      <c r="K168" s="39" t="e">
        <f t="shared" si="47"/>
        <v>#REF!</v>
      </c>
      <c r="L168" s="37"/>
      <c r="M168" s="45"/>
    </row>
    <row r="169" spans="1:13" ht="145.80000000000001" customHeight="1" x14ac:dyDescent="0.3">
      <c r="A169" s="52"/>
      <c r="B169" s="38"/>
      <c r="C169" s="5" t="s">
        <v>190</v>
      </c>
      <c r="D169" s="6">
        <v>0</v>
      </c>
      <c r="E169" s="6">
        <v>0</v>
      </c>
      <c r="F169" s="8"/>
      <c r="G169" s="38"/>
      <c r="H169" s="38"/>
      <c r="I169" s="38"/>
      <c r="J169" s="38"/>
      <c r="K169" s="39" t="e">
        <f t="shared" si="47"/>
        <v>#REF!</v>
      </c>
      <c r="L169" s="38"/>
      <c r="M169" s="46"/>
    </row>
    <row r="170" spans="1:13" x14ac:dyDescent="0.3">
      <c r="A170" s="50" t="s">
        <v>75</v>
      </c>
      <c r="B170" s="36" t="s">
        <v>71</v>
      </c>
      <c r="C170" s="5" t="s">
        <v>4</v>
      </c>
      <c r="D170" s="6">
        <v>2518083.5</v>
      </c>
      <c r="E170" s="6">
        <v>979557.6</v>
      </c>
      <c r="F170" s="7">
        <f t="shared" si="42"/>
        <v>0.3890091809902253</v>
      </c>
      <c r="G170" s="36">
        <v>11</v>
      </c>
      <c r="H170" s="36">
        <v>0</v>
      </c>
      <c r="I170" s="36">
        <v>10</v>
      </c>
      <c r="J170" s="36">
        <v>1</v>
      </c>
      <c r="K170" s="39">
        <f t="shared" ref="K170" si="54">H170/G170</f>
        <v>0</v>
      </c>
      <c r="L170" s="36" t="s">
        <v>172</v>
      </c>
      <c r="M170" s="44" t="s">
        <v>247</v>
      </c>
    </row>
    <row r="171" spans="1:13" x14ac:dyDescent="0.3">
      <c r="A171" s="51"/>
      <c r="B171" s="37"/>
      <c r="C171" s="5" t="s">
        <v>14</v>
      </c>
      <c r="D171" s="6">
        <v>1800664.7</v>
      </c>
      <c r="E171" s="6">
        <v>818387.2</v>
      </c>
      <c r="F171" s="7">
        <f t="shared" si="42"/>
        <v>0.45449172186248776</v>
      </c>
      <c r="G171" s="37"/>
      <c r="H171" s="37"/>
      <c r="I171" s="37"/>
      <c r="J171" s="37"/>
      <c r="K171" s="39" t="e">
        <f>(K168+0.5*K169)/#REF!</f>
        <v>#REF!</v>
      </c>
      <c r="L171" s="37"/>
      <c r="M171" s="45"/>
    </row>
    <row r="172" spans="1:13" x14ac:dyDescent="0.3">
      <c r="A172" s="51"/>
      <c r="B172" s="37"/>
      <c r="C172" s="5" t="s">
        <v>12</v>
      </c>
      <c r="D172" s="6">
        <v>717418.8</v>
      </c>
      <c r="E172" s="6">
        <v>161170.4</v>
      </c>
      <c r="F172" s="7">
        <f t="shared" si="42"/>
        <v>0.22465315935406208</v>
      </c>
      <c r="G172" s="37"/>
      <c r="H172" s="37"/>
      <c r="I172" s="37"/>
      <c r="J172" s="37"/>
      <c r="K172" s="39" t="e">
        <f t="shared" si="47"/>
        <v>#REF!</v>
      </c>
      <c r="L172" s="37"/>
      <c r="M172" s="45"/>
    </row>
    <row r="173" spans="1:13" x14ac:dyDescent="0.3">
      <c r="A173" s="51"/>
      <c r="B173" s="37"/>
      <c r="C173" s="5" t="s">
        <v>13</v>
      </c>
      <c r="D173" s="6">
        <v>0</v>
      </c>
      <c r="E173" s="6">
        <v>0</v>
      </c>
      <c r="F173" s="8"/>
      <c r="G173" s="37"/>
      <c r="H173" s="37"/>
      <c r="I173" s="37"/>
      <c r="J173" s="37"/>
      <c r="K173" s="39" t="e">
        <f t="shared" si="47"/>
        <v>#REF!</v>
      </c>
      <c r="L173" s="37"/>
      <c r="M173" s="45"/>
    </row>
    <row r="174" spans="1:13" ht="134.4" customHeight="1" x14ac:dyDescent="0.3">
      <c r="A174" s="52"/>
      <c r="B174" s="38"/>
      <c r="C174" s="5" t="s">
        <v>190</v>
      </c>
      <c r="D174" s="6">
        <v>0</v>
      </c>
      <c r="E174" s="6">
        <v>0</v>
      </c>
      <c r="F174" s="8"/>
      <c r="G174" s="38"/>
      <c r="H174" s="38"/>
      <c r="I174" s="38"/>
      <c r="J174" s="38"/>
      <c r="K174" s="39" t="e">
        <f t="shared" si="47"/>
        <v>#REF!</v>
      </c>
      <c r="L174" s="38"/>
      <c r="M174" s="46"/>
    </row>
    <row r="175" spans="1:13" x14ac:dyDescent="0.3">
      <c r="A175" s="50" t="s">
        <v>76</v>
      </c>
      <c r="B175" s="36" t="s">
        <v>72</v>
      </c>
      <c r="C175" s="5" t="s">
        <v>4</v>
      </c>
      <c r="D175" s="6">
        <v>40.299999999999997</v>
      </c>
      <c r="E175" s="6">
        <v>16.600000000000001</v>
      </c>
      <c r="F175" s="7">
        <f t="shared" si="42"/>
        <v>0.41191066997518616</v>
      </c>
      <c r="G175" s="36">
        <v>1</v>
      </c>
      <c r="H175" s="36">
        <v>0</v>
      </c>
      <c r="I175" s="36">
        <v>1</v>
      </c>
      <c r="J175" s="36">
        <v>0</v>
      </c>
      <c r="K175" s="39">
        <f t="shared" ref="K175" si="55">H175/G175</f>
        <v>0</v>
      </c>
      <c r="L175" s="36" t="s">
        <v>172</v>
      </c>
      <c r="M175" s="36" t="s">
        <v>241</v>
      </c>
    </row>
    <row r="176" spans="1:13" x14ac:dyDescent="0.3">
      <c r="A176" s="51"/>
      <c r="B176" s="37"/>
      <c r="C176" s="5" t="s">
        <v>14</v>
      </c>
      <c r="D176" s="6">
        <v>40.299999999999997</v>
      </c>
      <c r="E176" s="6">
        <v>16.600000000000001</v>
      </c>
      <c r="F176" s="7">
        <f t="shared" si="42"/>
        <v>0.41191066997518616</v>
      </c>
      <c r="G176" s="37"/>
      <c r="H176" s="37"/>
      <c r="I176" s="37"/>
      <c r="J176" s="37"/>
      <c r="K176" s="39" t="e">
        <f>(K173+0.5*K174)/#REF!</f>
        <v>#REF!</v>
      </c>
      <c r="L176" s="37"/>
      <c r="M176" s="37"/>
    </row>
    <row r="177" spans="1:13" x14ac:dyDescent="0.3">
      <c r="A177" s="51"/>
      <c r="B177" s="37"/>
      <c r="C177" s="5" t="s">
        <v>12</v>
      </c>
      <c r="D177" s="6">
        <v>0</v>
      </c>
      <c r="E177" s="6">
        <v>0</v>
      </c>
      <c r="F177" s="7"/>
      <c r="G177" s="37"/>
      <c r="H177" s="37"/>
      <c r="I177" s="37"/>
      <c r="J177" s="37"/>
      <c r="K177" s="39" t="e">
        <f t="shared" si="47"/>
        <v>#REF!</v>
      </c>
      <c r="L177" s="37"/>
      <c r="M177" s="37"/>
    </row>
    <row r="178" spans="1:13" x14ac:dyDescent="0.3">
      <c r="A178" s="51"/>
      <c r="B178" s="37"/>
      <c r="C178" s="5" t="s">
        <v>13</v>
      </c>
      <c r="D178" s="6">
        <v>0</v>
      </c>
      <c r="E178" s="6">
        <v>0</v>
      </c>
      <c r="F178" s="8"/>
      <c r="G178" s="37"/>
      <c r="H178" s="37"/>
      <c r="I178" s="37"/>
      <c r="J178" s="37"/>
      <c r="K178" s="39" t="e">
        <f t="shared" si="47"/>
        <v>#REF!</v>
      </c>
      <c r="L178" s="37"/>
      <c r="M178" s="37"/>
    </row>
    <row r="179" spans="1:13" x14ac:dyDescent="0.3">
      <c r="A179" s="52"/>
      <c r="B179" s="38"/>
      <c r="C179" s="5" t="s">
        <v>190</v>
      </c>
      <c r="D179" s="6">
        <v>0</v>
      </c>
      <c r="E179" s="6">
        <v>0</v>
      </c>
      <c r="F179" s="8"/>
      <c r="G179" s="38"/>
      <c r="H179" s="38"/>
      <c r="I179" s="38"/>
      <c r="J179" s="38"/>
      <c r="K179" s="39" t="e">
        <f t="shared" si="47"/>
        <v>#REF!</v>
      </c>
      <c r="L179" s="38"/>
      <c r="M179" s="38"/>
    </row>
    <row r="180" spans="1:13" x14ac:dyDescent="0.3">
      <c r="A180" s="50" t="s">
        <v>77</v>
      </c>
      <c r="B180" s="36" t="s">
        <v>253</v>
      </c>
      <c r="C180" s="5" t="s">
        <v>4</v>
      </c>
      <c r="D180" s="6">
        <v>72619.199999999997</v>
      </c>
      <c r="E180" s="6">
        <v>34252.600000000006</v>
      </c>
      <c r="F180" s="7">
        <f t="shared" si="42"/>
        <v>0.47167415779848865</v>
      </c>
      <c r="G180" s="36">
        <v>4</v>
      </c>
      <c r="H180" s="36">
        <v>1</v>
      </c>
      <c r="I180" s="36">
        <v>2</v>
      </c>
      <c r="J180" s="36">
        <v>1</v>
      </c>
      <c r="K180" s="39">
        <f t="shared" ref="K180" si="56">H180/G180</f>
        <v>0.25</v>
      </c>
      <c r="L180" s="36" t="s">
        <v>172</v>
      </c>
      <c r="M180" s="36" t="s">
        <v>240</v>
      </c>
    </row>
    <row r="181" spans="1:13" x14ac:dyDescent="0.3">
      <c r="A181" s="51"/>
      <c r="B181" s="37"/>
      <c r="C181" s="5" t="s">
        <v>14</v>
      </c>
      <c r="D181" s="6">
        <v>72570</v>
      </c>
      <c r="E181" s="6">
        <v>34222.200000000004</v>
      </c>
      <c r="F181" s="7">
        <f t="shared" si="42"/>
        <v>0.4715750310045474</v>
      </c>
      <c r="G181" s="37"/>
      <c r="H181" s="37"/>
      <c r="I181" s="37"/>
      <c r="J181" s="37"/>
      <c r="K181" s="39" t="e">
        <f>(K178+0.5*K179)/#REF!</f>
        <v>#REF!</v>
      </c>
      <c r="L181" s="37"/>
      <c r="M181" s="37"/>
    </row>
    <row r="182" spans="1:13" x14ac:dyDescent="0.3">
      <c r="A182" s="51"/>
      <c r="B182" s="37"/>
      <c r="C182" s="5" t="s">
        <v>12</v>
      </c>
      <c r="D182" s="6">
        <v>49.2</v>
      </c>
      <c r="E182" s="6">
        <v>30.4</v>
      </c>
      <c r="F182" s="7">
        <f t="shared" si="42"/>
        <v>0.61788617886178854</v>
      </c>
      <c r="G182" s="37"/>
      <c r="H182" s="37"/>
      <c r="I182" s="37"/>
      <c r="J182" s="37"/>
      <c r="K182" s="39" t="e">
        <f t="shared" si="47"/>
        <v>#REF!</v>
      </c>
      <c r="L182" s="37"/>
      <c r="M182" s="37"/>
    </row>
    <row r="183" spans="1:13" x14ac:dyDescent="0.3">
      <c r="A183" s="51"/>
      <c r="B183" s="37"/>
      <c r="C183" s="5" t="s">
        <v>13</v>
      </c>
      <c r="D183" s="6">
        <v>0</v>
      </c>
      <c r="E183" s="6">
        <v>0</v>
      </c>
      <c r="F183" s="8"/>
      <c r="G183" s="37"/>
      <c r="H183" s="37"/>
      <c r="I183" s="37"/>
      <c r="J183" s="37"/>
      <c r="K183" s="39" t="e">
        <f t="shared" si="47"/>
        <v>#REF!</v>
      </c>
      <c r="L183" s="37"/>
      <c r="M183" s="37"/>
    </row>
    <row r="184" spans="1:13" ht="49.2" customHeight="1" x14ac:dyDescent="0.3">
      <c r="A184" s="52"/>
      <c r="B184" s="38"/>
      <c r="C184" s="5" t="s">
        <v>190</v>
      </c>
      <c r="D184" s="6">
        <v>0</v>
      </c>
      <c r="E184" s="6">
        <v>0</v>
      </c>
      <c r="F184" s="8"/>
      <c r="G184" s="38"/>
      <c r="H184" s="38"/>
      <c r="I184" s="38"/>
      <c r="J184" s="38"/>
      <c r="K184" s="39" t="e">
        <f t="shared" si="47"/>
        <v>#REF!</v>
      </c>
      <c r="L184" s="38"/>
      <c r="M184" s="38"/>
    </row>
    <row r="185" spans="1:13" x14ac:dyDescent="0.3">
      <c r="A185" s="53" t="s">
        <v>78</v>
      </c>
      <c r="B185" s="40" t="s">
        <v>79</v>
      </c>
      <c r="C185" s="9" t="s">
        <v>4</v>
      </c>
      <c r="D185" s="10">
        <v>573006.50000000012</v>
      </c>
      <c r="E185" s="10">
        <v>229639.63999999998</v>
      </c>
      <c r="F185" s="11">
        <f t="shared" si="42"/>
        <v>0.40076271386101192</v>
      </c>
      <c r="G185" s="40">
        <f>G190+G195+G200</f>
        <v>17</v>
      </c>
      <c r="H185" s="40">
        <f t="shared" ref="H185:J185" si="57">H190+H195+H200</f>
        <v>1</v>
      </c>
      <c r="I185" s="40">
        <f t="shared" si="57"/>
        <v>12</v>
      </c>
      <c r="J185" s="40">
        <f t="shared" si="57"/>
        <v>4</v>
      </c>
      <c r="K185" s="43">
        <f t="shared" ref="K185" si="58">H185/G185</f>
        <v>5.8823529411764705E-2</v>
      </c>
      <c r="L185" s="40" t="s">
        <v>174</v>
      </c>
      <c r="M185" s="40"/>
    </row>
    <row r="186" spans="1:13" x14ac:dyDescent="0.3">
      <c r="A186" s="54"/>
      <c r="B186" s="41"/>
      <c r="C186" s="9" t="s">
        <v>14</v>
      </c>
      <c r="D186" s="10">
        <v>572332.60000000009</v>
      </c>
      <c r="E186" s="10">
        <v>229639.63999999998</v>
      </c>
      <c r="F186" s="11">
        <f t="shared" si="42"/>
        <v>0.40123459680612278</v>
      </c>
      <c r="G186" s="41"/>
      <c r="H186" s="41"/>
      <c r="I186" s="41"/>
      <c r="J186" s="41"/>
      <c r="K186" s="43" t="e">
        <f>(K183+0.5*K184)/#REF!</f>
        <v>#REF!</v>
      </c>
      <c r="L186" s="41"/>
      <c r="M186" s="41"/>
    </row>
    <row r="187" spans="1:13" x14ac:dyDescent="0.3">
      <c r="A187" s="54"/>
      <c r="B187" s="41"/>
      <c r="C187" s="9" t="s">
        <v>12</v>
      </c>
      <c r="D187" s="10">
        <v>673.9</v>
      </c>
      <c r="E187" s="10">
        <v>0</v>
      </c>
      <c r="F187" s="11">
        <f t="shared" si="42"/>
        <v>0</v>
      </c>
      <c r="G187" s="41"/>
      <c r="H187" s="41"/>
      <c r="I187" s="41"/>
      <c r="J187" s="41"/>
      <c r="K187" s="43" t="e">
        <f t="shared" si="47"/>
        <v>#REF!</v>
      </c>
      <c r="L187" s="41"/>
      <c r="M187" s="41"/>
    </row>
    <row r="188" spans="1:13" x14ac:dyDescent="0.3">
      <c r="A188" s="54"/>
      <c r="B188" s="41"/>
      <c r="C188" s="9" t="s">
        <v>13</v>
      </c>
      <c r="D188" s="10">
        <v>0</v>
      </c>
      <c r="E188" s="10">
        <v>0</v>
      </c>
      <c r="F188" s="11"/>
      <c r="G188" s="41"/>
      <c r="H188" s="41"/>
      <c r="I188" s="41"/>
      <c r="J188" s="41"/>
      <c r="K188" s="43" t="e">
        <f t="shared" si="47"/>
        <v>#REF!</v>
      </c>
      <c r="L188" s="41"/>
      <c r="M188" s="41"/>
    </row>
    <row r="189" spans="1:13" x14ac:dyDescent="0.3">
      <c r="A189" s="55"/>
      <c r="B189" s="42"/>
      <c r="C189" s="9" t="s">
        <v>190</v>
      </c>
      <c r="D189" s="10">
        <v>0</v>
      </c>
      <c r="E189" s="10">
        <v>0</v>
      </c>
      <c r="F189" s="11"/>
      <c r="G189" s="42"/>
      <c r="H189" s="42"/>
      <c r="I189" s="42"/>
      <c r="J189" s="42"/>
      <c r="K189" s="43" t="e">
        <f t="shared" si="47"/>
        <v>#REF!</v>
      </c>
      <c r="L189" s="42"/>
      <c r="M189" s="42"/>
    </row>
    <row r="190" spans="1:13" x14ac:dyDescent="0.3">
      <c r="A190" s="50" t="s">
        <v>82</v>
      </c>
      <c r="B190" s="36" t="s">
        <v>80</v>
      </c>
      <c r="C190" s="5" t="s">
        <v>4</v>
      </c>
      <c r="D190" s="6">
        <v>428786.60000000003</v>
      </c>
      <c r="E190" s="6">
        <v>163974.74</v>
      </c>
      <c r="F190" s="7">
        <f t="shared" si="42"/>
        <v>0.38241572847658944</v>
      </c>
      <c r="G190" s="36">
        <v>13</v>
      </c>
      <c r="H190" s="36">
        <v>1</v>
      </c>
      <c r="I190" s="36">
        <v>9</v>
      </c>
      <c r="J190" s="36">
        <v>3</v>
      </c>
      <c r="K190" s="39">
        <f t="shared" ref="K190" si="59">H190/G190</f>
        <v>7.6923076923076927E-2</v>
      </c>
      <c r="L190" s="36" t="s">
        <v>175</v>
      </c>
      <c r="M190" s="36" t="s">
        <v>244</v>
      </c>
    </row>
    <row r="191" spans="1:13" x14ac:dyDescent="0.3">
      <c r="A191" s="51"/>
      <c r="B191" s="37"/>
      <c r="C191" s="5" t="s">
        <v>14</v>
      </c>
      <c r="D191" s="6">
        <v>428786.60000000003</v>
      </c>
      <c r="E191" s="6">
        <v>163974.74</v>
      </c>
      <c r="F191" s="7">
        <f t="shared" si="42"/>
        <v>0.38241572847658944</v>
      </c>
      <c r="G191" s="37"/>
      <c r="H191" s="37"/>
      <c r="I191" s="37"/>
      <c r="J191" s="37"/>
      <c r="K191" s="39" t="e">
        <f>(K188+0.5*K189)/#REF!</f>
        <v>#REF!</v>
      </c>
      <c r="L191" s="37"/>
      <c r="M191" s="37"/>
    </row>
    <row r="192" spans="1:13" x14ac:dyDescent="0.3">
      <c r="A192" s="51"/>
      <c r="B192" s="37"/>
      <c r="C192" s="5" t="s">
        <v>12</v>
      </c>
      <c r="D192" s="6">
        <v>0</v>
      </c>
      <c r="E192" s="6">
        <v>0</v>
      </c>
      <c r="F192" s="7"/>
      <c r="G192" s="37"/>
      <c r="H192" s="37"/>
      <c r="I192" s="37"/>
      <c r="J192" s="37"/>
      <c r="K192" s="39" t="e">
        <f t="shared" si="47"/>
        <v>#REF!</v>
      </c>
      <c r="L192" s="37"/>
      <c r="M192" s="37"/>
    </row>
    <row r="193" spans="1:13" x14ac:dyDescent="0.3">
      <c r="A193" s="51"/>
      <c r="B193" s="37"/>
      <c r="C193" s="5" t="s">
        <v>13</v>
      </c>
      <c r="D193" s="6">
        <v>0</v>
      </c>
      <c r="E193" s="6">
        <v>0</v>
      </c>
      <c r="F193" s="7"/>
      <c r="G193" s="37"/>
      <c r="H193" s="37"/>
      <c r="I193" s="37"/>
      <c r="J193" s="37"/>
      <c r="K193" s="39" t="e">
        <f t="shared" si="47"/>
        <v>#REF!</v>
      </c>
      <c r="L193" s="37"/>
      <c r="M193" s="37"/>
    </row>
    <row r="194" spans="1:13" ht="315.60000000000002" customHeight="1" x14ac:dyDescent="0.3">
      <c r="A194" s="52"/>
      <c r="B194" s="38"/>
      <c r="C194" s="5" t="s">
        <v>190</v>
      </c>
      <c r="D194" s="6">
        <v>0</v>
      </c>
      <c r="E194" s="6">
        <v>0</v>
      </c>
      <c r="F194" s="8"/>
      <c r="G194" s="38"/>
      <c r="H194" s="38"/>
      <c r="I194" s="38"/>
      <c r="J194" s="38"/>
      <c r="K194" s="39" t="e">
        <f t="shared" si="47"/>
        <v>#REF!</v>
      </c>
      <c r="L194" s="38"/>
      <c r="M194" s="38"/>
    </row>
    <row r="195" spans="1:13" x14ac:dyDescent="0.3">
      <c r="A195" s="50" t="s">
        <v>83</v>
      </c>
      <c r="B195" s="36" t="s">
        <v>81</v>
      </c>
      <c r="C195" s="5" t="s">
        <v>4</v>
      </c>
      <c r="D195" s="6">
        <v>120</v>
      </c>
      <c r="E195" s="6">
        <v>40</v>
      </c>
      <c r="F195" s="7">
        <f t="shared" ref="F195:F251" si="60">E195/D195</f>
        <v>0.33333333333333331</v>
      </c>
      <c r="G195" s="36">
        <v>1</v>
      </c>
      <c r="H195" s="36">
        <v>0</v>
      </c>
      <c r="I195" s="36">
        <v>1</v>
      </c>
      <c r="J195" s="36">
        <v>0</v>
      </c>
      <c r="K195" s="39">
        <f t="shared" ref="K195" si="61">H195/G195</f>
        <v>0</v>
      </c>
      <c r="L195" s="36" t="s">
        <v>175</v>
      </c>
      <c r="M195" s="36" t="s">
        <v>211</v>
      </c>
    </row>
    <row r="196" spans="1:13" x14ac:dyDescent="0.3">
      <c r="A196" s="51"/>
      <c r="B196" s="37"/>
      <c r="C196" s="5" t="s">
        <v>14</v>
      </c>
      <c r="D196" s="6">
        <v>120</v>
      </c>
      <c r="E196" s="6">
        <v>40</v>
      </c>
      <c r="F196" s="7">
        <f t="shared" si="60"/>
        <v>0.33333333333333331</v>
      </c>
      <c r="G196" s="37"/>
      <c r="H196" s="37"/>
      <c r="I196" s="37"/>
      <c r="J196" s="37"/>
      <c r="K196" s="39" t="e">
        <f>(K193+0.5*K194)/#REF!</f>
        <v>#REF!</v>
      </c>
      <c r="L196" s="37"/>
      <c r="M196" s="37"/>
    </row>
    <row r="197" spans="1:13" x14ac:dyDescent="0.3">
      <c r="A197" s="51"/>
      <c r="B197" s="37"/>
      <c r="C197" s="5" t="s">
        <v>12</v>
      </c>
      <c r="D197" s="6">
        <v>0</v>
      </c>
      <c r="E197" s="6">
        <v>0</v>
      </c>
      <c r="F197" s="7"/>
      <c r="G197" s="37"/>
      <c r="H197" s="37"/>
      <c r="I197" s="37"/>
      <c r="J197" s="37"/>
      <c r="K197" s="39" t="e">
        <f t="shared" si="47"/>
        <v>#REF!</v>
      </c>
      <c r="L197" s="37"/>
      <c r="M197" s="37"/>
    </row>
    <row r="198" spans="1:13" x14ac:dyDescent="0.3">
      <c r="A198" s="51"/>
      <c r="B198" s="37"/>
      <c r="C198" s="5" t="s">
        <v>13</v>
      </c>
      <c r="D198" s="6">
        <v>0</v>
      </c>
      <c r="E198" s="6">
        <v>0</v>
      </c>
      <c r="F198" s="8"/>
      <c r="G198" s="37"/>
      <c r="H198" s="37"/>
      <c r="I198" s="37"/>
      <c r="J198" s="37"/>
      <c r="K198" s="39" t="e">
        <f t="shared" si="47"/>
        <v>#REF!</v>
      </c>
      <c r="L198" s="37"/>
      <c r="M198" s="37"/>
    </row>
    <row r="199" spans="1:13" ht="84" customHeight="1" x14ac:dyDescent="0.3">
      <c r="A199" s="52"/>
      <c r="B199" s="38"/>
      <c r="C199" s="5" t="s">
        <v>190</v>
      </c>
      <c r="D199" s="6">
        <v>0</v>
      </c>
      <c r="E199" s="6">
        <v>0</v>
      </c>
      <c r="F199" s="8"/>
      <c r="G199" s="38"/>
      <c r="H199" s="38"/>
      <c r="I199" s="38"/>
      <c r="J199" s="38"/>
      <c r="K199" s="39" t="e">
        <f t="shared" si="47"/>
        <v>#REF!</v>
      </c>
      <c r="L199" s="38"/>
      <c r="M199" s="38"/>
    </row>
    <row r="200" spans="1:13" x14ac:dyDescent="0.3">
      <c r="A200" s="50" t="s">
        <v>84</v>
      </c>
      <c r="B200" s="36" t="s">
        <v>254</v>
      </c>
      <c r="C200" s="5" t="s">
        <v>4</v>
      </c>
      <c r="D200" s="6">
        <v>144099.9</v>
      </c>
      <c r="E200" s="6">
        <v>65624.899999999994</v>
      </c>
      <c r="F200" s="7">
        <f t="shared" si="60"/>
        <v>0.45541252977968755</v>
      </c>
      <c r="G200" s="36">
        <v>3</v>
      </c>
      <c r="H200" s="36">
        <v>0</v>
      </c>
      <c r="I200" s="36">
        <v>2</v>
      </c>
      <c r="J200" s="36">
        <v>1</v>
      </c>
      <c r="K200" s="39">
        <f t="shared" ref="K200" si="62">H200/G200</f>
        <v>0</v>
      </c>
      <c r="L200" s="36" t="s">
        <v>175</v>
      </c>
      <c r="M200" s="36" t="s">
        <v>263</v>
      </c>
    </row>
    <row r="201" spans="1:13" x14ac:dyDescent="0.3">
      <c r="A201" s="51"/>
      <c r="B201" s="37"/>
      <c r="C201" s="5" t="s">
        <v>14</v>
      </c>
      <c r="D201" s="6">
        <v>143426</v>
      </c>
      <c r="E201" s="6">
        <v>65624.899999999994</v>
      </c>
      <c r="F201" s="7">
        <f t="shared" si="60"/>
        <v>0.45755232663533807</v>
      </c>
      <c r="G201" s="37"/>
      <c r="H201" s="37"/>
      <c r="I201" s="37"/>
      <c r="J201" s="37"/>
      <c r="K201" s="39" t="e">
        <f>(K198+0.5*K199)/#REF!</f>
        <v>#REF!</v>
      </c>
      <c r="L201" s="37"/>
      <c r="M201" s="37"/>
    </row>
    <row r="202" spans="1:13" x14ac:dyDescent="0.3">
      <c r="A202" s="51"/>
      <c r="B202" s="37"/>
      <c r="C202" s="5" t="s">
        <v>12</v>
      </c>
      <c r="D202" s="6">
        <v>673.9</v>
      </c>
      <c r="E202" s="6">
        <v>0</v>
      </c>
      <c r="F202" s="7">
        <f t="shared" si="60"/>
        <v>0</v>
      </c>
      <c r="G202" s="37"/>
      <c r="H202" s="37"/>
      <c r="I202" s="37"/>
      <c r="J202" s="37"/>
      <c r="K202" s="39" t="e">
        <f t="shared" si="47"/>
        <v>#REF!</v>
      </c>
      <c r="L202" s="37"/>
      <c r="M202" s="37"/>
    </row>
    <row r="203" spans="1:13" x14ac:dyDescent="0.3">
      <c r="A203" s="51"/>
      <c r="B203" s="37"/>
      <c r="C203" s="5" t="s">
        <v>13</v>
      </c>
      <c r="D203" s="6">
        <v>0</v>
      </c>
      <c r="E203" s="6">
        <v>0</v>
      </c>
      <c r="F203" s="8"/>
      <c r="G203" s="37"/>
      <c r="H203" s="37"/>
      <c r="I203" s="37"/>
      <c r="J203" s="37"/>
      <c r="K203" s="39" t="e">
        <f t="shared" si="47"/>
        <v>#REF!</v>
      </c>
      <c r="L203" s="37"/>
      <c r="M203" s="37"/>
    </row>
    <row r="204" spans="1:13" x14ac:dyDescent="0.3">
      <c r="A204" s="52"/>
      <c r="B204" s="38"/>
      <c r="C204" s="5" t="s">
        <v>190</v>
      </c>
      <c r="D204" s="6">
        <v>0</v>
      </c>
      <c r="E204" s="6">
        <v>0</v>
      </c>
      <c r="F204" s="8"/>
      <c r="G204" s="38"/>
      <c r="H204" s="38"/>
      <c r="I204" s="38"/>
      <c r="J204" s="38"/>
      <c r="K204" s="39" t="e">
        <f t="shared" si="47"/>
        <v>#REF!</v>
      </c>
      <c r="L204" s="38"/>
      <c r="M204" s="38"/>
    </row>
    <row r="205" spans="1:13" x14ac:dyDescent="0.3">
      <c r="A205" s="53" t="s">
        <v>85</v>
      </c>
      <c r="B205" s="40" t="s">
        <v>86</v>
      </c>
      <c r="C205" s="9" t="s">
        <v>4</v>
      </c>
      <c r="D205" s="10">
        <v>975612.20000000007</v>
      </c>
      <c r="E205" s="10">
        <f>E206+E207+E208+E209</f>
        <v>427031</v>
      </c>
      <c r="F205" s="11">
        <f t="shared" si="60"/>
        <v>0.43770567854727521</v>
      </c>
      <c r="G205" s="40">
        <f>G210+G215+G220+G225</f>
        <v>14</v>
      </c>
      <c r="H205" s="40">
        <f t="shared" ref="H205:J205" si="63">H210+H215+H220+H225</f>
        <v>1</v>
      </c>
      <c r="I205" s="40">
        <f t="shared" si="63"/>
        <v>11</v>
      </c>
      <c r="J205" s="40">
        <f t="shared" si="63"/>
        <v>1</v>
      </c>
      <c r="K205" s="43">
        <f t="shared" ref="K205" si="64">H205/G205</f>
        <v>7.1428571428571425E-2</v>
      </c>
      <c r="L205" s="40" t="s">
        <v>178</v>
      </c>
      <c r="M205" s="40"/>
    </row>
    <row r="206" spans="1:13" x14ac:dyDescent="0.3">
      <c r="A206" s="54"/>
      <c r="B206" s="41"/>
      <c r="C206" s="9" t="s">
        <v>14</v>
      </c>
      <c r="D206" s="10">
        <v>305676.5</v>
      </c>
      <c r="E206" s="10">
        <v>84306.200000000012</v>
      </c>
      <c r="F206" s="11">
        <f t="shared" si="60"/>
        <v>0.27580203254093794</v>
      </c>
      <c r="G206" s="41"/>
      <c r="H206" s="41"/>
      <c r="I206" s="41"/>
      <c r="J206" s="41"/>
      <c r="K206" s="43" t="e">
        <f>(#REF!+0.5*#REF!)/#REF!</f>
        <v>#REF!</v>
      </c>
      <c r="L206" s="41"/>
      <c r="M206" s="41"/>
    </row>
    <row r="207" spans="1:13" x14ac:dyDescent="0.3">
      <c r="A207" s="54"/>
      <c r="B207" s="41"/>
      <c r="C207" s="9" t="s">
        <v>12</v>
      </c>
      <c r="D207" s="10">
        <v>301812.8</v>
      </c>
      <c r="E207" s="10">
        <v>111048.4</v>
      </c>
      <c r="F207" s="11">
        <f t="shared" si="60"/>
        <v>0.36793800660541898</v>
      </c>
      <c r="G207" s="41"/>
      <c r="H207" s="41"/>
      <c r="I207" s="41"/>
      <c r="J207" s="41"/>
      <c r="K207" s="43" t="e">
        <f>(#REF!+0.5*K205)/#REF!</f>
        <v>#REF!</v>
      </c>
      <c r="L207" s="41"/>
      <c r="M207" s="41"/>
    </row>
    <row r="208" spans="1:13" x14ac:dyDescent="0.3">
      <c r="A208" s="54"/>
      <c r="B208" s="41"/>
      <c r="C208" s="9" t="s">
        <v>13</v>
      </c>
      <c r="D208" s="10">
        <v>68122.899999999994</v>
      </c>
      <c r="E208" s="10">
        <v>41299</v>
      </c>
      <c r="F208" s="11">
        <f t="shared" si="60"/>
        <v>0.60624254105447661</v>
      </c>
      <c r="G208" s="41"/>
      <c r="H208" s="41"/>
      <c r="I208" s="41"/>
      <c r="J208" s="41"/>
      <c r="K208" s="43" t="e">
        <f>(K205+0.5*K206)/#REF!</f>
        <v>#REF!</v>
      </c>
      <c r="L208" s="41"/>
      <c r="M208" s="41"/>
    </row>
    <row r="209" spans="1:13" x14ac:dyDescent="0.3">
      <c r="A209" s="55"/>
      <c r="B209" s="42"/>
      <c r="C209" s="9" t="s">
        <v>190</v>
      </c>
      <c r="D209" s="10">
        <v>300000</v>
      </c>
      <c r="E209" s="10">
        <v>190377.4</v>
      </c>
      <c r="F209" s="11">
        <f t="shared" si="60"/>
        <v>0.63459133333333329</v>
      </c>
      <c r="G209" s="42"/>
      <c r="H209" s="42"/>
      <c r="I209" s="42"/>
      <c r="J209" s="42"/>
      <c r="K209" s="43" t="e">
        <f t="shared" ref="K209:K264" si="65">(K206+0.5*K207)/K205</f>
        <v>#REF!</v>
      </c>
      <c r="L209" s="42"/>
      <c r="M209" s="42"/>
    </row>
    <row r="210" spans="1:13" x14ac:dyDescent="0.3">
      <c r="A210" s="50" t="s">
        <v>91</v>
      </c>
      <c r="B210" s="36" t="s">
        <v>90</v>
      </c>
      <c r="C210" s="5" t="s">
        <v>4</v>
      </c>
      <c r="D210" s="6">
        <v>484381.6</v>
      </c>
      <c r="E210" s="6">
        <f>E211+E212+E213+E214</f>
        <v>157980.79999999999</v>
      </c>
      <c r="F210" s="7">
        <f t="shared" si="60"/>
        <v>0.3261494656279264</v>
      </c>
      <c r="G210" s="36">
        <v>4</v>
      </c>
      <c r="H210" s="36">
        <v>0</v>
      </c>
      <c r="I210" s="36">
        <v>2</v>
      </c>
      <c r="J210" s="36">
        <v>1</v>
      </c>
      <c r="K210" s="39">
        <f t="shared" ref="K210" si="66">H210/G210</f>
        <v>0</v>
      </c>
      <c r="L210" s="36" t="s">
        <v>174</v>
      </c>
      <c r="M210" s="33" t="s">
        <v>239</v>
      </c>
    </row>
    <row r="211" spans="1:13" x14ac:dyDescent="0.3">
      <c r="A211" s="51"/>
      <c r="B211" s="37"/>
      <c r="C211" s="5" t="s">
        <v>14</v>
      </c>
      <c r="D211" s="6">
        <v>184795.9</v>
      </c>
      <c r="E211" s="6">
        <v>30813.7</v>
      </c>
      <c r="F211" s="7">
        <f t="shared" si="60"/>
        <v>0.16674450028382665</v>
      </c>
      <c r="G211" s="37"/>
      <c r="H211" s="37"/>
      <c r="I211" s="37"/>
      <c r="J211" s="37"/>
      <c r="K211" s="39" t="e">
        <f>(K208+0.5*K209)/#REF!</f>
        <v>#REF!</v>
      </c>
      <c r="L211" s="37"/>
      <c r="M211" s="34"/>
    </row>
    <row r="212" spans="1:13" x14ac:dyDescent="0.3">
      <c r="A212" s="51"/>
      <c r="B212" s="37"/>
      <c r="C212" s="5" t="s">
        <v>12</v>
      </c>
      <c r="D212" s="6">
        <v>231462.8</v>
      </c>
      <c r="E212" s="6">
        <v>85868.1</v>
      </c>
      <c r="F212" s="7">
        <f t="shared" si="60"/>
        <v>0.37098013158053911</v>
      </c>
      <c r="G212" s="37"/>
      <c r="H212" s="37"/>
      <c r="I212" s="37"/>
      <c r="J212" s="37"/>
      <c r="K212" s="39" t="e">
        <f t="shared" si="65"/>
        <v>#REF!</v>
      </c>
      <c r="L212" s="37"/>
      <c r="M212" s="34"/>
    </row>
    <row r="213" spans="1:13" x14ac:dyDescent="0.3">
      <c r="A213" s="51"/>
      <c r="B213" s="37"/>
      <c r="C213" s="5" t="s">
        <v>13</v>
      </c>
      <c r="D213" s="6">
        <v>68122.899999999994</v>
      </c>
      <c r="E213" s="6">
        <v>41299</v>
      </c>
      <c r="F213" s="8">
        <f t="shared" si="60"/>
        <v>0.60624254105447661</v>
      </c>
      <c r="G213" s="37"/>
      <c r="H213" s="37"/>
      <c r="I213" s="37"/>
      <c r="J213" s="37"/>
      <c r="K213" s="39" t="e">
        <f t="shared" si="65"/>
        <v>#REF!</v>
      </c>
      <c r="L213" s="37"/>
      <c r="M213" s="34"/>
    </row>
    <row r="214" spans="1:13" ht="190.2" customHeight="1" x14ac:dyDescent="0.3">
      <c r="A214" s="52"/>
      <c r="B214" s="38"/>
      <c r="C214" s="5" t="s">
        <v>190</v>
      </c>
      <c r="D214" s="6">
        <v>0</v>
      </c>
      <c r="E214" s="6">
        <v>0</v>
      </c>
      <c r="F214" s="8"/>
      <c r="G214" s="38"/>
      <c r="H214" s="38"/>
      <c r="I214" s="38"/>
      <c r="J214" s="38"/>
      <c r="K214" s="39" t="e">
        <f t="shared" si="65"/>
        <v>#REF!</v>
      </c>
      <c r="L214" s="38"/>
      <c r="M214" s="35"/>
    </row>
    <row r="215" spans="1:13" x14ac:dyDescent="0.3">
      <c r="A215" s="50" t="s">
        <v>92</v>
      </c>
      <c r="B215" s="36" t="s">
        <v>87</v>
      </c>
      <c r="C215" s="5" t="s">
        <v>4</v>
      </c>
      <c r="D215" s="6">
        <v>77812.399999999994</v>
      </c>
      <c r="E215" s="6">
        <v>21447.200000000001</v>
      </c>
      <c r="F215" s="7">
        <f t="shared" si="60"/>
        <v>0.27562702088613128</v>
      </c>
      <c r="G215" s="36">
        <v>5</v>
      </c>
      <c r="H215" s="36">
        <v>0</v>
      </c>
      <c r="I215" s="36">
        <v>5</v>
      </c>
      <c r="J215" s="36">
        <v>0</v>
      </c>
      <c r="K215" s="39">
        <f t="shared" ref="K215" si="67">H215/G215</f>
        <v>0</v>
      </c>
      <c r="L215" s="36" t="s">
        <v>174</v>
      </c>
      <c r="M215" s="36" t="s">
        <v>238</v>
      </c>
    </row>
    <row r="216" spans="1:13" x14ac:dyDescent="0.3">
      <c r="A216" s="51"/>
      <c r="B216" s="37"/>
      <c r="C216" s="5" t="s">
        <v>14</v>
      </c>
      <c r="D216" s="6">
        <v>54955</v>
      </c>
      <c r="E216" s="6">
        <v>17479.2</v>
      </c>
      <c r="F216" s="7">
        <f t="shared" si="60"/>
        <v>0.31806387043945045</v>
      </c>
      <c r="G216" s="37"/>
      <c r="H216" s="37"/>
      <c r="I216" s="37"/>
      <c r="J216" s="37"/>
      <c r="K216" s="39" t="e">
        <f>(K213+0.5*K214)/#REF!</f>
        <v>#REF!</v>
      </c>
      <c r="L216" s="37"/>
      <c r="M216" s="37"/>
    </row>
    <row r="217" spans="1:13" x14ac:dyDescent="0.3">
      <c r="A217" s="51"/>
      <c r="B217" s="37"/>
      <c r="C217" s="5" t="s">
        <v>12</v>
      </c>
      <c r="D217" s="6">
        <v>22857.4</v>
      </c>
      <c r="E217" s="6">
        <v>3968</v>
      </c>
      <c r="F217" s="7">
        <f t="shared" si="60"/>
        <v>0.17359804702197099</v>
      </c>
      <c r="G217" s="37"/>
      <c r="H217" s="37"/>
      <c r="I217" s="37"/>
      <c r="J217" s="37"/>
      <c r="K217" s="39" t="e">
        <f t="shared" si="65"/>
        <v>#REF!</v>
      </c>
      <c r="L217" s="37"/>
      <c r="M217" s="37"/>
    </row>
    <row r="218" spans="1:13" x14ac:dyDescent="0.3">
      <c r="A218" s="51"/>
      <c r="B218" s="37"/>
      <c r="C218" s="5" t="s">
        <v>13</v>
      </c>
      <c r="D218" s="6">
        <v>0</v>
      </c>
      <c r="E218" s="6">
        <v>0</v>
      </c>
      <c r="F218" s="8"/>
      <c r="G218" s="37"/>
      <c r="H218" s="37"/>
      <c r="I218" s="37"/>
      <c r="J218" s="37"/>
      <c r="K218" s="39" t="e">
        <f t="shared" si="65"/>
        <v>#REF!</v>
      </c>
      <c r="L218" s="37"/>
      <c r="M218" s="37"/>
    </row>
    <row r="219" spans="1:13" ht="144" customHeight="1" x14ac:dyDescent="0.3">
      <c r="A219" s="52"/>
      <c r="B219" s="38"/>
      <c r="C219" s="5" t="s">
        <v>190</v>
      </c>
      <c r="D219" s="6">
        <v>0</v>
      </c>
      <c r="E219" s="6">
        <v>0</v>
      </c>
      <c r="F219" s="8"/>
      <c r="G219" s="38"/>
      <c r="H219" s="38"/>
      <c r="I219" s="38"/>
      <c r="J219" s="38"/>
      <c r="K219" s="39" t="e">
        <f t="shared" si="65"/>
        <v>#REF!</v>
      </c>
      <c r="L219" s="38"/>
      <c r="M219" s="38"/>
    </row>
    <row r="220" spans="1:13" x14ac:dyDescent="0.3">
      <c r="A220" s="50" t="s">
        <v>93</v>
      </c>
      <c r="B220" s="36" t="s">
        <v>88</v>
      </c>
      <c r="C220" s="5" t="s">
        <v>4</v>
      </c>
      <c r="D220" s="6">
        <v>409418.2</v>
      </c>
      <c r="E220" s="6">
        <v>251132.4</v>
      </c>
      <c r="F220" s="7">
        <f t="shared" si="60"/>
        <v>0.61338846196871555</v>
      </c>
      <c r="G220" s="36">
        <v>4</v>
      </c>
      <c r="H220" s="36">
        <v>1</v>
      </c>
      <c r="I220" s="36">
        <v>3</v>
      </c>
      <c r="J220" s="36">
        <v>0</v>
      </c>
      <c r="K220" s="39">
        <f t="shared" ref="K220" si="68">H220/G220</f>
        <v>0.25</v>
      </c>
      <c r="L220" s="36" t="s">
        <v>177</v>
      </c>
      <c r="M220" s="36" t="s">
        <v>237</v>
      </c>
    </row>
    <row r="221" spans="1:13" x14ac:dyDescent="0.3">
      <c r="A221" s="51"/>
      <c r="B221" s="37"/>
      <c r="C221" s="5" t="s">
        <v>14</v>
      </c>
      <c r="D221" s="6">
        <v>61925.599999999999</v>
      </c>
      <c r="E221" s="6">
        <v>32314.9</v>
      </c>
      <c r="F221" s="7">
        <f t="shared" si="60"/>
        <v>0.52183426563489099</v>
      </c>
      <c r="G221" s="37"/>
      <c r="H221" s="37"/>
      <c r="I221" s="37"/>
      <c r="J221" s="37"/>
      <c r="K221" s="39" t="e">
        <f>(K218+0.5*K219)/#REF!</f>
        <v>#REF!</v>
      </c>
      <c r="L221" s="37"/>
      <c r="M221" s="37"/>
    </row>
    <row r="222" spans="1:13" x14ac:dyDescent="0.3">
      <c r="A222" s="51"/>
      <c r="B222" s="37"/>
      <c r="C222" s="5" t="s">
        <v>12</v>
      </c>
      <c r="D222" s="6">
        <v>47492.6</v>
      </c>
      <c r="E222" s="6">
        <v>28440.1</v>
      </c>
      <c r="F222" s="7">
        <f t="shared" si="60"/>
        <v>0.59883223912777994</v>
      </c>
      <c r="G222" s="37"/>
      <c r="H222" s="37"/>
      <c r="I222" s="37"/>
      <c r="J222" s="37"/>
      <c r="K222" s="39" t="e">
        <f t="shared" si="65"/>
        <v>#REF!</v>
      </c>
      <c r="L222" s="37"/>
      <c r="M222" s="37"/>
    </row>
    <row r="223" spans="1:13" x14ac:dyDescent="0.3">
      <c r="A223" s="51"/>
      <c r="B223" s="37"/>
      <c r="C223" s="5" t="s">
        <v>13</v>
      </c>
      <c r="D223" s="6">
        <v>0</v>
      </c>
      <c r="E223" s="6">
        <v>0</v>
      </c>
      <c r="F223" s="8"/>
      <c r="G223" s="37"/>
      <c r="H223" s="37"/>
      <c r="I223" s="37"/>
      <c r="J223" s="37"/>
      <c r="K223" s="39" t="e">
        <f t="shared" si="65"/>
        <v>#REF!</v>
      </c>
      <c r="L223" s="37"/>
      <c r="M223" s="37"/>
    </row>
    <row r="224" spans="1:13" ht="174.6" customHeight="1" x14ac:dyDescent="0.3">
      <c r="A224" s="52"/>
      <c r="B224" s="38"/>
      <c r="C224" s="5" t="s">
        <v>190</v>
      </c>
      <c r="D224" s="6">
        <v>300000</v>
      </c>
      <c r="E224" s="6">
        <v>190377.4</v>
      </c>
      <c r="F224" s="8">
        <f t="shared" si="60"/>
        <v>0.63459133333333329</v>
      </c>
      <c r="G224" s="38"/>
      <c r="H224" s="38"/>
      <c r="I224" s="38"/>
      <c r="J224" s="38"/>
      <c r="K224" s="39" t="e">
        <f t="shared" si="65"/>
        <v>#REF!</v>
      </c>
      <c r="L224" s="38"/>
      <c r="M224" s="38"/>
    </row>
    <row r="225" spans="1:13" x14ac:dyDescent="0.3">
      <c r="A225" s="50" t="s">
        <v>94</v>
      </c>
      <c r="B225" s="36" t="s">
        <v>89</v>
      </c>
      <c r="C225" s="5" t="s">
        <v>4</v>
      </c>
      <c r="D225" s="6">
        <v>4000</v>
      </c>
      <c r="E225" s="6">
        <v>3698.4</v>
      </c>
      <c r="F225" s="7">
        <f t="shared" si="60"/>
        <v>0.92459999999999998</v>
      </c>
      <c r="G225" s="36">
        <v>1</v>
      </c>
      <c r="H225" s="36">
        <v>0</v>
      </c>
      <c r="I225" s="36">
        <v>1</v>
      </c>
      <c r="J225" s="36">
        <v>0</v>
      </c>
      <c r="K225" s="39">
        <f t="shared" ref="K225" si="69">H225/G225</f>
        <v>0</v>
      </c>
      <c r="L225" s="36" t="s">
        <v>175</v>
      </c>
      <c r="M225" s="36" t="s">
        <v>236</v>
      </c>
    </row>
    <row r="226" spans="1:13" x14ac:dyDescent="0.3">
      <c r="A226" s="51"/>
      <c r="B226" s="37"/>
      <c r="C226" s="5" t="s">
        <v>14</v>
      </c>
      <c r="D226" s="6">
        <v>4000</v>
      </c>
      <c r="E226" s="6">
        <v>3698.4</v>
      </c>
      <c r="F226" s="7">
        <f t="shared" si="60"/>
        <v>0.92459999999999998</v>
      </c>
      <c r="G226" s="37"/>
      <c r="H226" s="37"/>
      <c r="I226" s="37"/>
      <c r="J226" s="37"/>
      <c r="K226" s="39" t="e">
        <f>(K223+0.5*K224)/#REF!</f>
        <v>#REF!</v>
      </c>
      <c r="L226" s="37"/>
      <c r="M226" s="37"/>
    </row>
    <row r="227" spans="1:13" x14ac:dyDescent="0.3">
      <c r="A227" s="51"/>
      <c r="B227" s="37"/>
      <c r="C227" s="5" t="s">
        <v>12</v>
      </c>
      <c r="D227" s="6">
        <v>0</v>
      </c>
      <c r="E227" s="6">
        <v>0</v>
      </c>
      <c r="F227" s="7"/>
      <c r="G227" s="37"/>
      <c r="H227" s="37"/>
      <c r="I227" s="37"/>
      <c r="J227" s="37"/>
      <c r="K227" s="39" t="e">
        <f t="shared" si="65"/>
        <v>#REF!</v>
      </c>
      <c r="L227" s="37"/>
      <c r="M227" s="37"/>
    </row>
    <row r="228" spans="1:13" x14ac:dyDescent="0.3">
      <c r="A228" s="51"/>
      <c r="B228" s="37"/>
      <c r="C228" s="5" t="s">
        <v>13</v>
      </c>
      <c r="D228" s="6">
        <v>0</v>
      </c>
      <c r="E228" s="6">
        <v>0</v>
      </c>
      <c r="F228" s="8"/>
      <c r="G228" s="37"/>
      <c r="H228" s="37"/>
      <c r="I228" s="37"/>
      <c r="J228" s="37"/>
      <c r="K228" s="39" t="e">
        <f t="shared" si="65"/>
        <v>#REF!</v>
      </c>
      <c r="L228" s="37"/>
      <c r="M228" s="37"/>
    </row>
    <row r="229" spans="1:13" ht="94.8" customHeight="1" x14ac:dyDescent="0.3">
      <c r="A229" s="52"/>
      <c r="B229" s="38"/>
      <c r="C229" s="5" t="s">
        <v>190</v>
      </c>
      <c r="D229" s="6">
        <v>0</v>
      </c>
      <c r="E229" s="6">
        <v>0</v>
      </c>
      <c r="F229" s="8"/>
      <c r="G229" s="38"/>
      <c r="H229" s="38"/>
      <c r="I229" s="38"/>
      <c r="J229" s="38"/>
      <c r="K229" s="39" t="e">
        <f t="shared" si="65"/>
        <v>#REF!</v>
      </c>
      <c r="L229" s="38"/>
      <c r="M229" s="38"/>
    </row>
    <row r="230" spans="1:13" x14ac:dyDescent="0.3">
      <c r="A230" s="53" t="s">
        <v>95</v>
      </c>
      <c r="B230" s="40" t="s">
        <v>96</v>
      </c>
      <c r="C230" s="9" t="s">
        <v>4</v>
      </c>
      <c r="D230" s="10">
        <v>119490</v>
      </c>
      <c r="E230" s="10">
        <v>29346.81</v>
      </c>
      <c r="F230" s="11">
        <f t="shared" si="60"/>
        <v>0.2456005523474768</v>
      </c>
      <c r="G230" s="40">
        <f>G235+G240+G245</f>
        <v>11</v>
      </c>
      <c r="H230" s="40">
        <f t="shared" ref="H230:J230" si="70">H235+H240+H245</f>
        <v>0</v>
      </c>
      <c r="I230" s="40">
        <f t="shared" si="70"/>
        <v>9</v>
      </c>
      <c r="J230" s="40">
        <f t="shared" si="70"/>
        <v>4</v>
      </c>
      <c r="K230" s="43">
        <f t="shared" ref="K230" si="71">H230/G230</f>
        <v>0</v>
      </c>
      <c r="L230" s="40" t="s">
        <v>224</v>
      </c>
      <c r="M230" s="40"/>
    </row>
    <row r="231" spans="1:13" x14ac:dyDescent="0.3">
      <c r="A231" s="54"/>
      <c r="B231" s="41"/>
      <c r="C231" s="9" t="s">
        <v>14</v>
      </c>
      <c r="D231" s="10">
        <v>78143.7</v>
      </c>
      <c r="E231" s="10">
        <v>26409.81</v>
      </c>
      <c r="F231" s="11">
        <f t="shared" si="60"/>
        <v>0.3379646727759244</v>
      </c>
      <c r="G231" s="41"/>
      <c r="H231" s="41"/>
      <c r="I231" s="41"/>
      <c r="J231" s="41"/>
      <c r="K231" s="43" t="e">
        <f>(K228+0.5*K229)/#REF!</f>
        <v>#REF!</v>
      </c>
      <c r="L231" s="41"/>
      <c r="M231" s="41"/>
    </row>
    <row r="232" spans="1:13" x14ac:dyDescent="0.3">
      <c r="A232" s="54"/>
      <c r="B232" s="41"/>
      <c r="C232" s="9" t="s">
        <v>12</v>
      </c>
      <c r="D232" s="10">
        <v>41346.300000000003</v>
      </c>
      <c r="E232" s="10">
        <v>2937</v>
      </c>
      <c r="F232" s="11">
        <f t="shared" si="60"/>
        <v>7.1034167507128806E-2</v>
      </c>
      <c r="G232" s="41"/>
      <c r="H232" s="41"/>
      <c r="I232" s="41"/>
      <c r="J232" s="41"/>
      <c r="K232" s="43" t="e">
        <f t="shared" si="65"/>
        <v>#REF!</v>
      </c>
      <c r="L232" s="41"/>
      <c r="M232" s="41"/>
    </row>
    <row r="233" spans="1:13" x14ac:dyDescent="0.3">
      <c r="A233" s="54"/>
      <c r="B233" s="41"/>
      <c r="C233" s="9" t="s">
        <v>13</v>
      </c>
      <c r="D233" s="10">
        <v>0</v>
      </c>
      <c r="E233" s="10">
        <v>0</v>
      </c>
      <c r="F233" s="11"/>
      <c r="G233" s="41"/>
      <c r="H233" s="41"/>
      <c r="I233" s="41"/>
      <c r="J233" s="41"/>
      <c r="K233" s="43" t="e">
        <f t="shared" si="65"/>
        <v>#REF!</v>
      </c>
      <c r="L233" s="41"/>
      <c r="M233" s="41"/>
    </row>
    <row r="234" spans="1:13" x14ac:dyDescent="0.3">
      <c r="A234" s="55"/>
      <c r="B234" s="42"/>
      <c r="C234" s="9" t="s">
        <v>190</v>
      </c>
      <c r="D234" s="10">
        <v>0</v>
      </c>
      <c r="E234" s="10">
        <v>0</v>
      </c>
      <c r="F234" s="11"/>
      <c r="G234" s="42"/>
      <c r="H234" s="42"/>
      <c r="I234" s="42"/>
      <c r="J234" s="42"/>
      <c r="K234" s="43" t="e">
        <f t="shared" si="65"/>
        <v>#REF!</v>
      </c>
      <c r="L234" s="42"/>
      <c r="M234" s="42"/>
    </row>
    <row r="235" spans="1:13" x14ac:dyDescent="0.3">
      <c r="A235" s="50" t="s">
        <v>99</v>
      </c>
      <c r="B235" s="36" t="s">
        <v>97</v>
      </c>
      <c r="C235" s="5" t="s">
        <v>4</v>
      </c>
      <c r="D235" s="6">
        <v>49185</v>
      </c>
      <c r="E235" s="6">
        <v>2937</v>
      </c>
      <c r="F235" s="7">
        <f t="shared" si="60"/>
        <v>5.9713327233912782E-2</v>
      </c>
      <c r="G235" s="36">
        <v>6</v>
      </c>
      <c r="H235" s="36">
        <v>0</v>
      </c>
      <c r="I235" s="36">
        <v>5</v>
      </c>
      <c r="J235" s="36">
        <v>3</v>
      </c>
      <c r="K235" s="39">
        <f t="shared" ref="K235" si="72">H235/G235</f>
        <v>0</v>
      </c>
      <c r="L235" s="36" t="s">
        <v>224</v>
      </c>
      <c r="M235" s="36" t="s">
        <v>223</v>
      </c>
    </row>
    <row r="236" spans="1:13" x14ac:dyDescent="0.3">
      <c r="A236" s="51"/>
      <c r="B236" s="37"/>
      <c r="C236" s="5" t="s">
        <v>14</v>
      </c>
      <c r="D236" s="6">
        <v>7838.7</v>
      </c>
      <c r="E236" s="6">
        <v>0</v>
      </c>
      <c r="F236" s="7">
        <f t="shared" si="60"/>
        <v>0</v>
      </c>
      <c r="G236" s="37"/>
      <c r="H236" s="37"/>
      <c r="I236" s="37"/>
      <c r="J236" s="37"/>
      <c r="K236" s="39" t="e">
        <f>(K233+0.5*K234)/#REF!</f>
        <v>#REF!</v>
      </c>
      <c r="L236" s="37"/>
      <c r="M236" s="37"/>
    </row>
    <row r="237" spans="1:13" x14ac:dyDescent="0.3">
      <c r="A237" s="51"/>
      <c r="B237" s="37"/>
      <c r="C237" s="5" t="s">
        <v>12</v>
      </c>
      <c r="D237" s="6">
        <v>41346.300000000003</v>
      </c>
      <c r="E237" s="6">
        <v>2937</v>
      </c>
      <c r="F237" s="7">
        <f t="shared" si="60"/>
        <v>7.1034167507128806E-2</v>
      </c>
      <c r="G237" s="37"/>
      <c r="H237" s="37"/>
      <c r="I237" s="37"/>
      <c r="J237" s="37"/>
      <c r="K237" s="39" t="e">
        <f t="shared" si="65"/>
        <v>#REF!</v>
      </c>
      <c r="L237" s="37"/>
      <c r="M237" s="37"/>
    </row>
    <row r="238" spans="1:13" x14ac:dyDescent="0.3">
      <c r="A238" s="51"/>
      <c r="B238" s="37"/>
      <c r="C238" s="5" t="s">
        <v>13</v>
      </c>
      <c r="D238" s="6">
        <v>0</v>
      </c>
      <c r="E238" s="6">
        <v>0</v>
      </c>
      <c r="F238" s="8"/>
      <c r="G238" s="37"/>
      <c r="H238" s="37"/>
      <c r="I238" s="37"/>
      <c r="J238" s="37"/>
      <c r="K238" s="39" t="e">
        <f t="shared" si="65"/>
        <v>#REF!</v>
      </c>
      <c r="L238" s="37"/>
      <c r="M238" s="37"/>
    </row>
    <row r="239" spans="1:13" ht="235.8" customHeight="1" x14ac:dyDescent="0.3">
      <c r="A239" s="52"/>
      <c r="B239" s="38"/>
      <c r="C239" s="5" t="s">
        <v>190</v>
      </c>
      <c r="D239" s="6">
        <v>0</v>
      </c>
      <c r="E239" s="6">
        <v>0</v>
      </c>
      <c r="F239" s="8"/>
      <c r="G239" s="38"/>
      <c r="H239" s="38"/>
      <c r="I239" s="38"/>
      <c r="J239" s="38"/>
      <c r="K239" s="39" t="e">
        <f t="shared" si="65"/>
        <v>#REF!</v>
      </c>
      <c r="L239" s="38"/>
      <c r="M239" s="38"/>
    </row>
    <row r="240" spans="1:13" x14ac:dyDescent="0.3">
      <c r="A240" s="50" t="s">
        <v>100</v>
      </c>
      <c r="B240" s="36" t="s">
        <v>98</v>
      </c>
      <c r="C240" s="5" t="s">
        <v>4</v>
      </c>
      <c r="D240" s="6">
        <v>4300</v>
      </c>
      <c r="E240" s="6">
        <v>342.51</v>
      </c>
      <c r="F240" s="7">
        <f t="shared" si="60"/>
        <v>7.9653488372093018E-2</v>
      </c>
      <c r="G240" s="36">
        <v>3</v>
      </c>
      <c r="H240" s="36">
        <v>0</v>
      </c>
      <c r="I240" s="36">
        <v>2</v>
      </c>
      <c r="J240" s="36">
        <v>1</v>
      </c>
      <c r="K240" s="39">
        <f t="shared" ref="K240" si="73">H240/G240</f>
        <v>0</v>
      </c>
      <c r="L240" s="36" t="s">
        <v>176</v>
      </c>
      <c r="M240" s="36" t="s">
        <v>221</v>
      </c>
    </row>
    <row r="241" spans="1:13" x14ac:dyDescent="0.3">
      <c r="A241" s="51"/>
      <c r="B241" s="37"/>
      <c r="C241" s="5" t="s">
        <v>14</v>
      </c>
      <c r="D241" s="6">
        <v>4300</v>
      </c>
      <c r="E241" s="6">
        <v>342.51</v>
      </c>
      <c r="F241" s="7">
        <f t="shared" si="60"/>
        <v>7.9653488372093018E-2</v>
      </c>
      <c r="G241" s="37"/>
      <c r="H241" s="37"/>
      <c r="I241" s="37"/>
      <c r="J241" s="37"/>
      <c r="K241" s="39" t="e">
        <f>(K238+0.5*K239)/#REF!</f>
        <v>#REF!</v>
      </c>
      <c r="L241" s="37"/>
      <c r="M241" s="37"/>
    </row>
    <row r="242" spans="1:13" x14ac:dyDescent="0.3">
      <c r="A242" s="51"/>
      <c r="B242" s="37"/>
      <c r="C242" s="5" t="s">
        <v>12</v>
      </c>
      <c r="D242" s="6">
        <v>0</v>
      </c>
      <c r="E242" s="6">
        <v>0</v>
      </c>
      <c r="F242" s="7"/>
      <c r="G242" s="37"/>
      <c r="H242" s="37"/>
      <c r="I242" s="37"/>
      <c r="J242" s="37"/>
      <c r="K242" s="39" t="e">
        <f t="shared" si="65"/>
        <v>#REF!</v>
      </c>
      <c r="L242" s="37"/>
      <c r="M242" s="37"/>
    </row>
    <row r="243" spans="1:13" x14ac:dyDescent="0.3">
      <c r="A243" s="51"/>
      <c r="B243" s="37"/>
      <c r="C243" s="5" t="s">
        <v>13</v>
      </c>
      <c r="D243" s="6">
        <v>0</v>
      </c>
      <c r="E243" s="6">
        <v>0</v>
      </c>
      <c r="F243" s="8"/>
      <c r="G243" s="37"/>
      <c r="H243" s="37"/>
      <c r="I243" s="37"/>
      <c r="J243" s="37"/>
      <c r="K243" s="39" t="e">
        <f t="shared" si="65"/>
        <v>#REF!</v>
      </c>
      <c r="L243" s="37"/>
      <c r="M243" s="37"/>
    </row>
    <row r="244" spans="1:13" ht="18" customHeight="1" x14ac:dyDescent="0.3">
      <c r="A244" s="52"/>
      <c r="B244" s="38"/>
      <c r="C244" s="5" t="s">
        <v>190</v>
      </c>
      <c r="D244" s="6">
        <v>0</v>
      </c>
      <c r="E244" s="6">
        <v>0</v>
      </c>
      <c r="F244" s="8"/>
      <c r="G244" s="38"/>
      <c r="H244" s="38"/>
      <c r="I244" s="38"/>
      <c r="J244" s="38"/>
      <c r="K244" s="39" t="e">
        <f t="shared" si="65"/>
        <v>#REF!</v>
      </c>
      <c r="L244" s="38"/>
      <c r="M244" s="38"/>
    </row>
    <row r="245" spans="1:13" x14ac:dyDescent="0.3">
      <c r="A245" s="50" t="s">
        <v>101</v>
      </c>
      <c r="B245" s="36" t="s">
        <v>255</v>
      </c>
      <c r="C245" s="5" t="s">
        <v>4</v>
      </c>
      <c r="D245" s="6">
        <v>66005</v>
      </c>
      <c r="E245" s="6">
        <v>26067.300000000003</v>
      </c>
      <c r="F245" s="7">
        <f t="shared" si="60"/>
        <v>0.39492917203242184</v>
      </c>
      <c r="G245" s="36">
        <v>2</v>
      </c>
      <c r="H245" s="36">
        <v>0</v>
      </c>
      <c r="I245" s="36">
        <v>2</v>
      </c>
      <c r="J245" s="36">
        <v>0</v>
      </c>
      <c r="K245" s="39">
        <f t="shared" ref="K245" si="74">H245/G245</f>
        <v>0</v>
      </c>
      <c r="L245" s="36" t="s">
        <v>176</v>
      </c>
      <c r="M245" s="36" t="s">
        <v>222</v>
      </c>
    </row>
    <row r="246" spans="1:13" x14ac:dyDescent="0.3">
      <c r="A246" s="51"/>
      <c r="B246" s="37"/>
      <c r="C246" s="5" t="s">
        <v>14</v>
      </c>
      <c r="D246" s="6">
        <v>66005</v>
      </c>
      <c r="E246" s="6">
        <v>26067.300000000003</v>
      </c>
      <c r="F246" s="7">
        <f t="shared" si="60"/>
        <v>0.39492917203242184</v>
      </c>
      <c r="G246" s="37"/>
      <c r="H246" s="37"/>
      <c r="I246" s="37"/>
      <c r="J246" s="37"/>
      <c r="K246" s="39" t="e">
        <f>(K243+0.5*K244)/#REF!</f>
        <v>#REF!</v>
      </c>
      <c r="L246" s="37"/>
      <c r="M246" s="37"/>
    </row>
    <row r="247" spans="1:13" x14ac:dyDescent="0.3">
      <c r="A247" s="51"/>
      <c r="B247" s="37"/>
      <c r="C247" s="5" t="s">
        <v>12</v>
      </c>
      <c r="D247" s="6">
        <v>0</v>
      </c>
      <c r="E247" s="6">
        <v>0</v>
      </c>
      <c r="F247" s="7"/>
      <c r="G247" s="37"/>
      <c r="H247" s="37"/>
      <c r="I247" s="37"/>
      <c r="J247" s="37"/>
      <c r="K247" s="39" t="e">
        <f t="shared" si="65"/>
        <v>#REF!</v>
      </c>
      <c r="L247" s="37"/>
      <c r="M247" s="37"/>
    </row>
    <row r="248" spans="1:13" x14ac:dyDescent="0.3">
      <c r="A248" s="51"/>
      <c r="B248" s="37"/>
      <c r="C248" s="5" t="s">
        <v>13</v>
      </c>
      <c r="D248" s="6">
        <v>0</v>
      </c>
      <c r="E248" s="6">
        <v>0</v>
      </c>
      <c r="F248" s="8"/>
      <c r="G248" s="37"/>
      <c r="H248" s="37"/>
      <c r="I248" s="37"/>
      <c r="J248" s="37"/>
      <c r="K248" s="39" t="e">
        <f t="shared" si="65"/>
        <v>#REF!</v>
      </c>
      <c r="L248" s="37"/>
      <c r="M248" s="37"/>
    </row>
    <row r="249" spans="1:13" ht="35.4" customHeight="1" x14ac:dyDescent="0.3">
      <c r="A249" s="52"/>
      <c r="B249" s="38"/>
      <c r="C249" s="5" t="s">
        <v>190</v>
      </c>
      <c r="D249" s="6">
        <v>0</v>
      </c>
      <c r="E249" s="6">
        <v>0</v>
      </c>
      <c r="F249" s="8"/>
      <c r="G249" s="38"/>
      <c r="H249" s="38"/>
      <c r="I249" s="38"/>
      <c r="J249" s="38"/>
      <c r="K249" s="39" t="e">
        <f t="shared" si="65"/>
        <v>#REF!</v>
      </c>
      <c r="L249" s="38"/>
      <c r="M249" s="38"/>
    </row>
    <row r="250" spans="1:13" x14ac:dyDescent="0.3">
      <c r="A250" s="53" t="s">
        <v>102</v>
      </c>
      <c r="B250" s="40" t="s">
        <v>103</v>
      </c>
      <c r="C250" s="9" t="s">
        <v>4</v>
      </c>
      <c r="D250" s="10">
        <v>314683.5</v>
      </c>
      <c r="E250" s="10">
        <v>143990</v>
      </c>
      <c r="F250" s="11">
        <f t="shared" si="60"/>
        <v>0.4575708608808533</v>
      </c>
      <c r="G250" s="40">
        <f>G255+G260+G265+G270+G275</f>
        <v>17</v>
      </c>
      <c r="H250" s="40">
        <f t="shared" ref="H250:J250" si="75">H255+H260+H265+H270+H275</f>
        <v>2</v>
      </c>
      <c r="I250" s="40">
        <f t="shared" si="75"/>
        <v>12</v>
      </c>
      <c r="J250" s="40">
        <f t="shared" si="75"/>
        <v>3</v>
      </c>
      <c r="K250" s="43">
        <f t="shared" ref="K250" si="76">H250/G250</f>
        <v>0.11764705882352941</v>
      </c>
      <c r="L250" s="40" t="s">
        <v>181</v>
      </c>
      <c r="M250" s="40"/>
    </row>
    <row r="251" spans="1:13" x14ac:dyDescent="0.3">
      <c r="A251" s="54"/>
      <c r="B251" s="41"/>
      <c r="C251" s="9" t="s">
        <v>14</v>
      </c>
      <c r="D251" s="10">
        <v>264642.40000000002</v>
      </c>
      <c r="E251" s="10">
        <v>117948.9</v>
      </c>
      <c r="F251" s="11">
        <f t="shared" si="60"/>
        <v>0.4456916200880886</v>
      </c>
      <c r="G251" s="41"/>
      <c r="H251" s="41"/>
      <c r="I251" s="41"/>
      <c r="J251" s="41"/>
      <c r="K251" s="43" t="e">
        <f>(K248+0.5*K249)/#REF!</f>
        <v>#REF!</v>
      </c>
      <c r="L251" s="41"/>
      <c r="M251" s="41"/>
    </row>
    <row r="252" spans="1:13" x14ac:dyDescent="0.3">
      <c r="A252" s="54"/>
      <c r="B252" s="41"/>
      <c r="C252" s="9" t="s">
        <v>12</v>
      </c>
      <c r="D252" s="10">
        <v>41.1</v>
      </c>
      <c r="E252" s="10">
        <v>41.1</v>
      </c>
      <c r="F252" s="11">
        <f t="shared" ref="F252:F315" si="77">E252/D252</f>
        <v>1</v>
      </c>
      <c r="G252" s="41"/>
      <c r="H252" s="41"/>
      <c r="I252" s="41"/>
      <c r="J252" s="41"/>
      <c r="K252" s="43" t="e">
        <f t="shared" si="65"/>
        <v>#REF!</v>
      </c>
      <c r="L252" s="41"/>
      <c r="M252" s="41"/>
    </row>
    <row r="253" spans="1:13" x14ac:dyDescent="0.3">
      <c r="A253" s="54"/>
      <c r="B253" s="41"/>
      <c r="C253" s="9" t="s">
        <v>13</v>
      </c>
      <c r="D253" s="10">
        <v>0</v>
      </c>
      <c r="E253" s="10">
        <v>0</v>
      </c>
      <c r="F253" s="11"/>
      <c r="G253" s="41"/>
      <c r="H253" s="41"/>
      <c r="I253" s="41"/>
      <c r="J253" s="41"/>
      <c r="K253" s="43" t="e">
        <f t="shared" si="65"/>
        <v>#REF!</v>
      </c>
      <c r="L253" s="41"/>
      <c r="M253" s="41"/>
    </row>
    <row r="254" spans="1:13" x14ac:dyDescent="0.3">
      <c r="A254" s="55"/>
      <c r="B254" s="42"/>
      <c r="C254" s="9" t="s">
        <v>190</v>
      </c>
      <c r="D254" s="10">
        <v>50000</v>
      </c>
      <c r="E254" s="10">
        <v>26000</v>
      </c>
      <c r="F254" s="11">
        <f t="shared" si="77"/>
        <v>0.52</v>
      </c>
      <c r="G254" s="42"/>
      <c r="H254" s="42"/>
      <c r="I254" s="42"/>
      <c r="J254" s="42"/>
      <c r="K254" s="43" t="e">
        <f t="shared" si="65"/>
        <v>#REF!</v>
      </c>
      <c r="L254" s="42"/>
      <c r="M254" s="42"/>
    </row>
    <row r="255" spans="1:13" x14ac:dyDescent="0.3">
      <c r="A255" s="50" t="s">
        <v>108</v>
      </c>
      <c r="B255" s="36" t="s">
        <v>104</v>
      </c>
      <c r="C255" s="5" t="s">
        <v>4</v>
      </c>
      <c r="D255" s="6">
        <v>54168.1</v>
      </c>
      <c r="E255" s="6">
        <v>29829.9</v>
      </c>
      <c r="F255" s="7">
        <f t="shared" si="77"/>
        <v>0.55069127401551843</v>
      </c>
      <c r="G255" s="36">
        <v>3</v>
      </c>
      <c r="H255" s="36">
        <v>1</v>
      </c>
      <c r="I255" s="36">
        <v>2</v>
      </c>
      <c r="J255" s="36">
        <v>0</v>
      </c>
      <c r="K255" s="39">
        <f t="shared" ref="K255" si="78">H255/G255</f>
        <v>0.33333333333333331</v>
      </c>
      <c r="L255" s="36" t="s">
        <v>179</v>
      </c>
      <c r="M255" s="36" t="s">
        <v>235</v>
      </c>
    </row>
    <row r="256" spans="1:13" x14ac:dyDescent="0.3">
      <c r="A256" s="51"/>
      <c r="B256" s="37"/>
      <c r="C256" s="5" t="s">
        <v>14</v>
      </c>
      <c r="D256" s="6">
        <v>4168.1000000000004</v>
      </c>
      <c r="E256" s="6">
        <v>3829.9</v>
      </c>
      <c r="F256" s="7">
        <f t="shared" si="77"/>
        <v>0.91885991219020646</v>
      </c>
      <c r="G256" s="37"/>
      <c r="H256" s="37"/>
      <c r="I256" s="37"/>
      <c r="J256" s="37"/>
      <c r="K256" s="39" t="e">
        <f>(K253+0.5*K254)/#REF!</f>
        <v>#REF!</v>
      </c>
      <c r="L256" s="37"/>
      <c r="M256" s="37"/>
    </row>
    <row r="257" spans="1:13" x14ac:dyDescent="0.3">
      <c r="A257" s="51"/>
      <c r="B257" s="37"/>
      <c r="C257" s="5" t="s">
        <v>12</v>
      </c>
      <c r="D257" s="6">
        <v>0</v>
      </c>
      <c r="E257" s="6">
        <v>0</v>
      </c>
      <c r="F257" s="7"/>
      <c r="G257" s="37"/>
      <c r="H257" s="37"/>
      <c r="I257" s="37"/>
      <c r="J257" s="37"/>
      <c r="K257" s="39" t="e">
        <f t="shared" si="65"/>
        <v>#REF!</v>
      </c>
      <c r="L257" s="37"/>
      <c r="M257" s="37"/>
    </row>
    <row r="258" spans="1:13" x14ac:dyDescent="0.3">
      <c r="A258" s="51"/>
      <c r="B258" s="37"/>
      <c r="C258" s="5" t="s">
        <v>13</v>
      </c>
      <c r="D258" s="6">
        <v>0</v>
      </c>
      <c r="E258" s="6">
        <v>0</v>
      </c>
      <c r="F258" s="8"/>
      <c r="G258" s="37"/>
      <c r="H258" s="37"/>
      <c r="I258" s="37"/>
      <c r="J258" s="37"/>
      <c r="K258" s="39" t="e">
        <f t="shared" si="65"/>
        <v>#REF!</v>
      </c>
      <c r="L258" s="37"/>
      <c r="M258" s="37"/>
    </row>
    <row r="259" spans="1:13" ht="86.4" customHeight="1" x14ac:dyDescent="0.3">
      <c r="A259" s="52"/>
      <c r="B259" s="38"/>
      <c r="C259" s="5" t="s">
        <v>190</v>
      </c>
      <c r="D259" s="6">
        <v>50000</v>
      </c>
      <c r="E259" s="6">
        <v>26000</v>
      </c>
      <c r="F259" s="8">
        <f t="shared" si="77"/>
        <v>0.52</v>
      </c>
      <c r="G259" s="38"/>
      <c r="H259" s="38"/>
      <c r="I259" s="38"/>
      <c r="J259" s="38"/>
      <c r="K259" s="39" t="e">
        <f t="shared" si="65"/>
        <v>#REF!</v>
      </c>
      <c r="L259" s="38"/>
      <c r="M259" s="38"/>
    </row>
    <row r="260" spans="1:13" x14ac:dyDescent="0.3">
      <c r="A260" s="50" t="s">
        <v>109</v>
      </c>
      <c r="B260" s="36" t="s">
        <v>105</v>
      </c>
      <c r="C260" s="5" t="s">
        <v>4</v>
      </c>
      <c r="D260" s="6">
        <v>66570.100000000006</v>
      </c>
      <c r="E260" s="6">
        <v>35176.1</v>
      </c>
      <c r="F260" s="7">
        <f t="shared" si="77"/>
        <v>0.52840689739087066</v>
      </c>
      <c r="G260" s="36">
        <v>6</v>
      </c>
      <c r="H260" s="36">
        <v>0</v>
      </c>
      <c r="I260" s="36">
        <v>6</v>
      </c>
      <c r="J260" s="36">
        <v>0</v>
      </c>
      <c r="K260" s="39">
        <f t="shared" ref="K260" si="79">H260/G260</f>
        <v>0</v>
      </c>
      <c r="L260" s="36" t="s">
        <v>180</v>
      </c>
      <c r="M260" s="36" t="s">
        <v>234</v>
      </c>
    </row>
    <row r="261" spans="1:13" x14ac:dyDescent="0.3">
      <c r="A261" s="51"/>
      <c r="B261" s="37"/>
      <c r="C261" s="5" t="s">
        <v>14</v>
      </c>
      <c r="D261" s="6">
        <v>66570.100000000006</v>
      </c>
      <c r="E261" s="6">
        <v>35176.1</v>
      </c>
      <c r="F261" s="7">
        <f t="shared" si="77"/>
        <v>0.52840689739087066</v>
      </c>
      <c r="G261" s="37"/>
      <c r="H261" s="37"/>
      <c r="I261" s="37"/>
      <c r="J261" s="37"/>
      <c r="K261" s="39" t="e">
        <f>(K258+0.5*K259)/#REF!</f>
        <v>#REF!</v>
      </c>
      <c r="L261" s="37"/>
      <c r="M261" s="37"/>
    </row>
    <row r="262" spans="1:13" x14ac:dyDescent="0.3">
      <c r="A262" s="51"/>
      <c r="B262" s="37"/>
      <c r="C262" s="5" t="s">
        <v>12</v>
      </c>
      <c r="D262" s="6">
        <v>0</v>
      </c>
      <c r="E262" s="6">
        <v>0</v>
      </c>
      <c r="F262" s="7"/>
      <c r="G262" s="37"/>
      <c r="H262" s="37"/>
      <c r="I262" s="37"/>
      <c r="J262" s="37"/>
      <c r="K262" s="39" t="e">
        <f t="shared" si="65"/>
        <v>#REF!</v>
      </c>
      <c r="L262" s="37"/>
      <c r="M262" s="37"/>
    </row>
    <row r="263" spans="1:13" x14ac:dyDescent="0.3">
      <c r="A263" s="51"/>
      <c r="B263" s="37"/>
      <c r="C263" s="5" t="s">
        <v>13</v>
      </c>
      <c r="D263" s="6">
        <v>0</v>
      </c>
      <c r="E263" s="6">
        <v>0</v>
      </c>
      <c r="F263" s="8"/>
      <c r="G263" s="37"/>
      <c r="H263" s="37"/>
      <c r="I263" s="37"/>
      <c r="J263" s="37"/>
      <c r="K263" s="39" t="e">
        <f t="shared" si="65"/>
        <v>#REF!</v>
      </c>
      <c r="L263" s="37"/>
      <c r="M263" s="37"/>
    </row>
    <row r="264" spans="1:13" ht="207" customHeight="1" x14ac:dyDescent="0.3">
      <c r="A264" s="52"/>
      <c r="B264" s="38"/>
      <c r="C264" s="5" t="s">
        <v>190</v>
      </c>
      <c r="D264" s="6">
        <v>0</v>
      </c>
      <c r="E264" s="6">
        <v>0</v>
      </c>
      <c r="F264" s="8"/>
      <c r="G264" s="38"/>
      <c r="H264" s="38"/>
      <c r="I264" s="38"/>
      <c r="J264" s="38"/>
      <c r="K264" s="39" t="e">
        <f t="shared" si="65"/>
        <v>#REF!</v>
      </c>
      <c r="L264" s="38"/>
      <c r="M264" s="38"/>
    </row>
    <row r="265" spans="1:13" x14ac:dyDescent="0.3">
      <c r="A265" s="50" t="s">
        <v>110</v>
      </c>
      <c r="B265" s="36" t="s">
        <v>106</v>
      </c>
      <c r="C265" s="5" t="s">
        <v>4</v>
      </c>
      <c r="D265" s="6">
        <v>379</v>
      </c>
      <c r="E265" s="6">
        <v>0</v>
      </c>
      <c r="F265" s="7">
        <f t="shared" si="77"/>
        <v>0</v>
      </c>
      <c r="G265" s="36">
        <v>3</v>
      </c>
      <c r="H265" s="36">
        <v>0</v>
      </c>
      <c r="I265" s="36">
        <v>0</v>
      </c>
      <c r="J265" s="36">
        <v>3</v>
      </c>
      <c r="K265" s="39">
        <f t="shared" ref="K265" si="80">H265/G265</f>
        <v>0</v>
      </c>
      <c r="L265" s="36" t="s">
        <v>179</v>
      </c>
      <c r="M265" s="36" t="s">
        <v>233</v>
      </c>
    </row>
    <row r="266" spans="1:13" x14ac:dyDescent="0.3">
      <c r="A266" s="51"/>
      <c r="B266" s="37"/>
      <c r="C266" s="5" t="s">
        <v>14</v>
      </c>
      <c r="D266" s="6">
        <v>379</v>
      </c>
      <c r="E266" s="6">
        <v>0</v>
      </c>
      <c r="F266" s="7">
        <f t="shared" si="77"/>
        <v>0</v>
      </c>
      <c r="G266" s="37"/>
      <c r="H266" s="37"/>
      <c r="I266" s="37"/>
      <c r="J266" s="37"/>
      <c r="K266" s="39" t="e">
        <f>(K263+0.5*K264)/#REF!</f>
        <v>#REF!</v>
      </c>
      <c r="L266" s="37"/>
      <c r="M266" s="37"/>
    </row>
    <row r="267" spans="1:13" x14ac:dyDescent="0.3">
      <c r="A267" s="51"/>
      <c r="B267" s="37"/>
      <c r="C267" s="5" t="s">
        <v>12</v>
      </c>
      <c r="D267" s="6">
        <v>0</v>
      </c>
      <c r="E267" s="6">
        <v>0</v>
      </c>
      <c r="F267" s="7"/>
      <c r="G267" s="37"/>
      <c r="H267" s="37"/>
      <c r="I267" s="37"/>
      <c r="J267" s="37"/>
      <c r="K267" s="39" t="e">
        <f t="shared" ref="K267:K329" si="81">(K264+0.5*K265)/K263</f>
        <v>#REF!</v>
      </c>
      <c r="L267" s="37"/>
      <c r="M267" s="37"/>
    </row>
    <row r="268" spans="1:13" x14ac:dyDescent="0.3">
      <c r="A268" s="51"/>
      <c r="B268" s="37"/>
      <c r="C268" s="5" t="s">
        <v>13</v>
      </c>
      <c r="D268" s="6">
        <v>0</v>
      </c>
      <c r="E268" s="6">
        <v>0</v>
      </c>
      <c r="F268" s="8"/>
      <c r="G268" s="37"/>
      <c r="H268" s="37"/>
      <c r="I268" s="37"/>
      <c r="J268" s="37"/>
      <c r="K268" s="39" t="e">
        <f t="shared" si="81"/>
        <v>#REF!</v>
      </c>
      <c r="L268" s="37"/>
      <c r="M268" s="37"/>
    </row>
    <row r="269" spans="1:13" ht="87" customHeight="1" x14ac:dyDescent="0.3">
      <c r="A269" s="52"/>
      <c r="B269" s="38"/>
      <c r="C269" s="5" t="s">
        <v>190</v>
      </c>
      <c r="D269" s="6">
        <v>0</v>
      </c>
      <c r="E269" s="6">
        <v>0</v>
      </c>
      <c r="F269" s="8"/>
      <c r="G269" s="38"/>
      <c r="H269" s="38"/>
      <c r="I269" s="38"/>
      <c r="J269" s="38"/>
      <c r="K269" s="39" t="e">
        <f t="shared" si="81"/>
        <v>#REF!</v>
      </c>
      <c r="L269" s="38"/>
      <c r="M269" s="38"/>
    </row>
    <row r="270" spans="1:13" x14ac:dyDescent="0.3">
      <c r="A270" s="50" t="s">
        <v>111</v>
      </c>
      <c r="B270" s="36" t="s">
        <v>107</v>
      </c>
      <c r="C270" s="5" t="s">
        <v>4</v>
      </c>
      <c r="D270" s="6">
        <v>129697.20000000001</v>
      </c>
      <c r="E270" s="6">
        <v>51272.1</v>
      </c>
      <c r="F270" s="7">
        <f t="shared" si="77"/>
        <v>0.39532156438226879</v>
      </c>
      <c r="G270" s="36">
        <v>2</v>
      </c>
      <c r="H270" s="36">
        <v>0</v>
      </c>
      <c r="I270" s="36">
        <v>2</v>
      </c>
      <c r="J270" s="36">
        <v>0</v>
      </c>
      <c r="K270" s="39">
        <f t="shared" ref="K270" si="82">H270/G270</f>
        <v>0</v>
      </c>
      <c r="L270" s="36" t="s">
        <v>179</v>
      </c>
      <c r="M270" s="36" t="s">
        <v>232</v>
      </c>
    </row>
    <row r="271" spans="1:13" x14ac:dyDescent="0.3">
      <c r="A271" s="51"/>
      <c r="B271" s="37"/>
      <c r="C271" s="5" t="s">
        <v>14</v>
      </c>
      <c r="D271" s="6">
        <v>129697.20000000001</v>
      </c>
      <c r="E271" s="6">
        <v>51272.1</v>
      </c>
      <c r="F271" s="7">
        <f t="shared" si="77"/>
        <v>0.39532156438226879</v>
      </c>
      <c r="G271" s="37"/>
      <c r="H271" s="37"/>
      <c r="I271" s="37"/>
      <c r="J271" s="37"/>
      <c r="K271" s="39" t="e">
        <f>(K268+0.5*K269)/#REF!</f>
        <v>#REF!</v>
      </c>
      <c r="L271" s="37"/>
      <c r="M271" s="37"/>
    </row>
    <row r="272" spans="1:13" x14ac:dyDescent="0.3">
      <c r="A272" s="51"/>
      <c r="B272" s="37"/>
      <c r="C272" s="5" t="s">
        <v>12</v>
      </c>
      <c r="D272" s="6">
        <v>0</v>
      </c>
      <c r="E272" s="6">
        <v>0</v>
      </c>
      <c r="F272" s="7"/>
      <c r="G272" s="37"/>
      <c r="H272" s="37"/>
      <c r="I272" s="37"/>
      <c r="J272" s="37"/>
      <c r="K272" s="39" t="e">
        <f t="shared" si="81"/>
        <v>#REF!</v>
      </c>
      <c r="L272" s="37"/>
      <c r="M272" s="37"/>
    </row>
    <row r="273" spans="1:13" x14ac:dyDescent="0.3">
      <c r="A273" s="51"/>
      <c r="B273" s="37"/>
      <c r="C273" s="5" t="s">
        <v>13</v>
      </c>
      <c r="D273" s="6">
        <v>0</v>
      </c>
      <c r="E273" s="6">
        <v>0</v>
      </c>
      <c r="F273" s="8"/>
      <c r="G273" s="37"/>
      <c r="H273" s="37"/>
      <c r="I273" s="37"/>
      <c r="J273" s="37"/>
      <c r="K273" s="39" t="e">
        <f t="shared" si="81"/>
        <v>#REF!</v>
      </c>
      <c r="L273" s="37"/>
      <c r="M273" s="37"/>
    </row>
    <row r="274" spans="1:13" ht="96.6" customHeight="1" x14ac:dyDescent="0.3">
      <c r="A274" s="52"/>
      <c r="B274" s="38"/>
      <c r="C274" s="5" t="s">
        <v>190</v>
      </c>
      <c r="D274" s="6">
        <v>0</v>
      </c>
      <c r="E274" s="6">
        <v>0</v>
      </c>
      <c r="F274" s="8"/>
      <c r="G274" s="38"/>
      <c r="H274" s="38"/>
      <c r="I274" s="38"/>
      <c r="J274" s="38"/>
      <c r="K274" s="39" t="e">
        <f t="shared" si="81"/>
        <v>#REF!</v>
      </c>
      <c r="L274" s="38"/>
      <c r="M274" s="38"/>
    </row>
    <row r="275" spans="1:13" x14ac:dyDescent="0.3">
      <c r="A275" s="50" t="s">
        <v>112</v>
      </c>
      <c r="B275" s="36" t="s">
        <v>256</v>
      </c>
      <c r="C275" s="5" t="s">
        <v>4</v>
      </c>
      <c r="D275" s="6">
        <v>63869.1</v>
      </c>
      <c r="E275" s="6">
        <v>27711.899999999998</v>
      </c>
      <c r="F275" s="7">
        <f t="shared" si="77"/>
        <v>0.43388586969285614</v>
      </c>
      <c r="G275" s="36">
        <v>3</v>
      </c>
      <c r="H275" s="36">
        <v>1</v>
      </c>
      <c r="I275" s="36">
        <v>2</v>
      </c>
      <c r="J275" s="36">
        <v>0</v>
      </c>
      <c r="K275" s="39">
        <f t="shared" ref="K275" si="83">H275/G275</f>
        <v>0.33333333333333331</v>
      </c>
      <c r="L275" s="36" t="s">
        <v>179</v>
      </c>
      <c r="M275" s="36" t="s">
        <v>231</v>
      </c>
    </row>
    <row r="276" spans="1:13" x14ac:dyDescent="0.3">
      <c r="A276" s="51"/>
      <c r="B276" s="37"/>
      <c r="C276" s="5" t="s">
        <v>14</v>
      </c>
      <c r="D276" s="6">
        <v>63828</v>
      </c>
      <c r="E276" s="6">
        <v>27670.799999999999</v>
      </c>
      <c r="F276" s="7">
        <f t="shared" si="77"/>
        <v>0.43352133859748071</v>
      </c>
      <c r="G276" s="37"/>
      <c r="H276" s="37"/>
      <c r="I276" s="37"/>
      <c r="J276" s="37"/>
      <c r="K276" s="39" t="e">
        <f>(K273+0.5*K274)/#REF!</f>
        <v>#REF!</v>
      </c>
      <c r="L276" s="37"/>
      <c r="M276" s="37"/>
    </row>
    <row r="277" spans="1:13" x14ac:dyDescent="0.3">
      <c r="A277" s="51"/>
      <c r="B277" s="37"/>
      <c r="C277" s="5" t="s">
        <v>12</v>
      </c>
      <c r="D277" s="6">
        <v>41.1</v>
      </c>
      <c r="E277" s="6">
        <v>41.1</v>
      </c>
      <c r="F277" s="7">
        <f t="shared" si="77"/>
        <v>1</v>
      </c>
      <c r="G277" s="37"/>
      <c r="H277" s="37"/>
      <c r="I277" s="37"/>
      <c r="J277" s="37"/>
      <c r="K277" s="39" t="e">
        <f t="shared" si="81"/>
        <v>#REF!</v>
      </c>
      <c r="L277" s="37"/>
      <c r="M277" s="37"/>
    </row>
    <row r="278" spans="1:13" x14ac:dyDescent="0.3">
      <c r="A278" s="51"/>
      <c r="B278" s="37"/>
      <c r="C278" s="5" t="s">
        <v>13</v>
      </c>
      <c r="D278" s="6">
        <v>0</v>
      </c>
      <c r="E278" s="6">
        <v>0</v>
      </c>
      <c r="F278" s="8"/>
      <c r="G278" s="37"/>
      <c r="H278" s="37"/>
      <c r="I278" s="37"/>
      <c r="J278" s="37"/>
      <c r="K278" s="39" t="e">
        <f t="shared" si="81"/>
        <v>#REF!</v>
      </c>
      <c r="L278" s="37"/>
      <c r="M278" s="37"/>
    </row>
    <row r="279" spans="1:13" x14ac:dyDescent="0.3">
      <c r="A279" s="52"/>
      <c r="B279" s="38"/>
      <c r="C279" s="5" t="s">
        <v>190</v>
      </c>
      <c r="D279" s="6">
        <v>0</v>
      </c>
      <c r="E279" s="6">
        <v>0</v>
      </c>
      <c r="F279" s="8"/>
      <c r="G279" s="38"/>
      <c r="H279" s="38"/>
      <c r="I279" s="38"/>
      <c r="J279" s="38"/>
      <c r="K279" s="39" t="e">
        <f t="shared" si="81"/>
        <v>#REF!</v>
      </c>
      <c r="L279" s="38"/>
      <c r="M279" s="38"/>
    </row>
    <row r="280" spans="1:13" x14ac:dyDescent="0.3">
      <c r="A280" s="53" t="s">
        <v>113</v>
      </c>
      <c r="B280" s="40" t="s">
        <v>114</v>
      </c>
      <c r="C280" s="9" t="s">
        <v>4</v>
      </c>
      <c r="D280" s="10">
        <v>399442</v>
      </c>
      <c r="E280" s="10">
        <v>69156.3</v>
      </c>
      <c r="F280" s="11">
        <f t="shared" si="77"/>
        <v>0.1731322695159748</v>
      </c>
      <c r="G280" s="40">
        <f>G285+G290+G295</f>
        <v>6</v>
      </c>
      <c r="H280" s="40">
        <f t="shared" ref="H280:J280" si="84">H285+H290+H295</f>
        <v>0</v>
      </c>
      <c r="I280" s="40">
        <f t="shared" si="84"/>
        <v>5</v>
      </c>
      <c r="J280" s="40">
        <f t="shared" si="84"/>
        <v>1</v>
      </c>
      <c r="K280" s="43">
        <f t="shared" ref="K280" si="85">H280/G280</f>
        <v>0</v>
      </c>
      <c r="L280" s="40" t="s">
        <v>170</v>
      </c>
      <c r="M280" s="40"/>
    </row>
    <row r="281" spans="1:13" x14ac:dyDescent="0.3">
      <c r="A281" s="54"/>
      <c r="B281" s="41"/>
      <c r="C281" s="9" t="s">
        <v>14</v>
      </c>
      <c r="D281" s="10">
        <v>382391.8</v>
      </c>
      <c r="E281" s="10">
        <v>63530.1</v>
      </c>
      <c r="F281" s="11">
        <f t="shared" si="77"/>
        <v>0.16613876134373173</v>
      </c>
      <c r="G281" s="41"/>
      <c r="H281" s="41"/>
      <c r="I281" s="41"/>
      <c r="J281" s="41"/>
      <c r="K281" s="43" t="e">
        <f>(K278+0.5*K279)/#REF!</f>
        <v>#REF!</v>
      </c>
      <c r="L281" s="41"/>
      <c r="M281" s="41"/>
    </row>
    <row r="282" spans="1:13" x14ac:dyDescent="0.3">
      <c r="A282" s="54"/>
      <c r="B282" s="41"/>
      <c r="C282" s="9" t="s">
        <v>12</v>
      </c>
      <c r="D282" s="10">
        <v>17050.2</v>
      </c>
      <c r="E282" s="10">
        <v>5626.2</v>
      </c>
      <c r="F282" s="11">
        <f t="shared" si="77"/>
        <v>0.32997853397614102</v>
      </c>
      <c r="G282" s="41"/>
      <c r="H282" s="41"/>
      <c r="I282" s="41"/>
      <c r="J282" s="41"/>
      <c r="K282" s="43" t="e">
        <f t="shared" si="81"/>
        <v>#REF!</v>
      </c>
      <c r="L282" s="41"/>
      <c r="M282" s="41"/>
    </row>
    <row r="283" spans="1:13" x14ac:dyDescent="0.3">
      <c r="A283" s="54"/>
      <c r="B283" s="41"/>
      <c r="C283" s="9" t="s">
        <v>13</v>
      </c>
      <c r="D283" s="10">
        <v>0</v>
      </c>
      <c r="E283" s="10">
        <v>0</v>
      </c>
      <c r="F283" s="11"/>
      <c r="G283" s="41"/>
      <c r="H283" s="41"/>
      <c r="I283" s="41"/>
      <c r="J283" s="41"/>
      <c r="K283" s="43" t="e">
        <f t="shared" si="81"/>
        <v>#REF!</v>
      </c>
      <c r="L283" s="41"/>
      <c r="M283" s="41"/>
    </row>
    <row r="284" spans="1:13" x14ac:dyDescent="0.3">
      <c r="A284" s="55"/>
      <c r="B284" s="42"/>
      <c r="C284" s="9" t="s">
        <v>190</v>
      </c>
      <c r="D284" s="10">
        <v>0</v>
      </c>
      <c r="E284" s="10">
        <v>0</v>
      </c>
      <c r="F284" s="11"/>
      <c r="G284" s="42"/>
      <c r="H284" s="42"/>
      <c r="I284" s="42"/>
      <c r="J284" s="42"/>
      <c r="K284" s="43" t="e">
        <f t="shared" si="81"/>
        <v>#REF!</v>
      </c>
      <c r="L284" s="42"/>
      <c r="M284" s="42"/>
    </row>
    <row r="285" spans="1:13" x14ac:dyDescent="0.3">
      <c r="A285" s="50" t="s">
        <v>118</v>
      </c>
      <c r="B285" s="36" t="s">
        <v>115</v>
      </c>
      <c r="C285" s="5" t="s">
        <v>4</v>
      </c>
      <c r="D285" s="6">
        <v>38769.4</v>
      </c>
      <c r="E285" s="6">
        <v>8600</v>
      </c>
      <c r="F285" s="7">
        <f t="shared" si="77"/>
        <v>0.2218244285441611</v>
      </c>
      <c r="G285" s="36">
        <v>2</v>
      </c>
      <c r="H285" s="36">
        <v>0</v>
      </c>
      <c r="I285" s="36">
        <v>1</v>
      </c>
      <c r="J285" s="36">
        <v>1</v>
      </c>
      <c r="K285" s="39">
        <f t="shared" ref="K285" si="86">H285/G285</f>
        <v>0</v>
      </c>
      <c r="L285" s="36" t="s">
        <v>172</v>
      </c>
      <c r="M285" s="36" t="s">
        <v>230</v>
      </c>
    </row>
    <row r="286" spans="1:13" x14ac:dyDescent="0.3">
      <c r="A286" s="51"/>
      <c r="B286" s="37"/>
      <c r="C286" s="5" t="s">
        <v>14</v>
      </c>
      <c r="D286" s="6">
        <v>38769.4</v>
      </c>
      <c r="E286" s="6">
        <v>8600</v>
      </c>
      <c r="F286" s="7">
        <f t="shared" si="77"/>
        <v>0.2218244285441611</v>
      </c>
      <c r="G286" s="37"/>
      <c r="H286" s="37"/>
      <c r="I286" s="37"/>
      <c r="J286" s="37"/>
      <c r="K286" s="39" t="e">
        <f>(K283+0.5*K284)/#REF!</f>
        <v>#REF!</v>
      </c>
      <c r="L286" s="37"/>
      <c r="M286" s="37"/>
    </row>
    <row r="287" spans="1:13" x14ac:dyDescent="0.3">
      <c r="A287" s="51"/>
      <c r="B287" s="37"/>
      <c r="C287" s="5" t="s">
        <v>12</v>
      </c>
      <c r="D287" s="6">
        <v>0</v>
      </c>
      <c r="E287" s="6">
        <v>0</v>
      </c>
      <c r="F287" s="7"/>
      <c r="G287" s="37"/>
      <c r="H287" s="37"/>
      <c r="I287" s="37"/>
      <c r="J287" s="37"/>
      <c r="K287" s="39" t="e">
        <f t="shared" si="81"/>
        <v>#REF!</v>
      </c>
      <c r="L287" s="37"/>
      <c r="M287" s="37"/>
    </row>
    <row r="288" spans="1:13" x14ac:dyDescent="0.3">
      <c r="A288" s="51"/>
      <c r="B288" s="37"/>
      <c r="C288" s="5" t="s">
        <v>13</v>
      </c>
      <c r="D288" s="6">
        <v>0</v>
      </c>
      <c r="E288" s="6">
        <v>0</v>
      </c>
      <c r="F288" s="8"/>
      <c r="G288" s="37"/>
      <c r="H288" s="37"/>
      <c r="I288" s="37"/>
      <c r="J288" s="37"/>
      <c r="K288" s="39" t="e">
        <f t="shared" si="81"/>
        <v>#REF!</v>
      </c>
      <c r="L288" s="37"/>
      <c r="M288" s="37"/>
    </row>
    <row r="289" spans="1:13" ht="49.2" customHeight="1" x14ac:dyDescent="0.3">
      <c r="A289" s="52"/>
      <c r="B289" s="38"/>
      <c r="C289" s="5" t="s">
        <v>190</v>
      </c>
      <c r="D289" s="6">
        <v>0</v>
      </c>
      <c r="E289" s="6">
        <v>0</v>
      </c>
      <c r="F289" s="8"/>
      <c r="G289" s="38"/>
      <c r="H289" s="38"/>
      <c r="I289" s="38"/>
      <c r="J289" s="38"/>
      <c r="K289" s="39" t="e">
        <f t="shared" si="81"/>
        <v>#REF!</v>
      </c>
      <c r="L289" s="38"/>
      <c r="M289" s="38"/>
    </row>
    <row r="290" spans="1:13" x14ac:dyDescent="0.3">
      <c r="A290" s="50" t="s">
        <v>119</v>
      </c>
      <c r="B290" s="36" t="s">
        <v>116</v>
      </c>
      <c r="C290" s="5" t="s">
        <v>4</v>
      </c>
      <c r="D290" s="6">
        <v>79955.7</v>
      </c>
      <c r="E290" s="6">
        <v>37601.9</v>
      </c>
      <c r="F290" s="7">
        <f t="shared" si="77"/>
        <v>0.47028416985905946</v>
      </c>
      <c r="G290" s="36">
        <v>2</v>
      </c>
      <c r="H290" s="36">
        <v>0</v>
      </c>
      <c r="I290" s="36">
        <v>2</v>
      </c>
      <c r="J290" s="36">
        <v>0</v>
      </c>
      <c r="K290" s="39">
        <f t="shared" ref="K290" si="87">H290/G290</f>
        <v>0</v>
      </c>
      <c r="L290" s="36" t="s">
        <v>172</v>
      </c>
      <c r="M290" s="36" t="s">
        <v>229</v>
      </c>
    </row>
    <row r="291" spans="1:13" x14ac:dyDescent="0.3">
      <c r="A291" s="51"/>
      <c r="B291" s="37"/>
      <c r="C291" s="5" t="s">
        <v>14</v>
      </c>
      <c r="D291" s="6">
        <v>62905.5</v>
      </c>
      <c r="E291" s="6">
        <v>31975.7</v>
      </c>
      <c r="F291" s="7">
        <f t="shared" si="77"/>
        <v>0.50831326354611284</v>
      </c>
      <c r="G291" s="37"/>
      <c r="H291" s="37"/>
      <c r="I291" s="37"/>
      <c r="J291" s="37"/>
      <c r="K291" s="39" t="e">
        <f>(K288+0.5*K289)/#REF!</f>
        <v>#REF!</v>
      </c>
      <c r="L291" s="37"/>
      <c r="M291" s="37"/>
    </row>
    <row r="292" spans="1:13" x14ac:dyDescent="0.3">
      <c r="A292" s="51"/>
      <c r="B292" s="37"/>
      <c r="C292" s="5" t="s">
        <v>12</v>
      </c>
      <c r="D292" s="6">
        <v>17050.2</v>
      </c>
      <c r="E292" s="6">
        <v>5626.2</v>
      </c>
      <c r="F292" s="7">
        <f t="shared" si="77"/>
        <v>0.32997853397614102</v>
      </c>
      <c r="G292" s="37"/>
      <c r="H292" s="37"/>
      <c r="I292" s="37"/>
      <c r="J292" s="37"/>
      <c r="K292" s="39" t="e">
        <f t="shared" si="81"/>
        <v>#REF!</v>
      </c>
      <c r="L292" s="37"/>
      <c r="M292" s="37"/>
    </row>
    <row r="293" spans="1:13" x14ac:dyDescent="0.3">
      <c r="A293" s="51"/>
      <c r="B293" s="37"/>
      <c r="C293" s="5" t="s">
        <v>13</v>
      </c>
      <c r="D293" s="6">
        <v>0</v>
      </c>
      <c r="E293" s="6">
        <v>0</v>
      </c>
      <c r="F293" s="8"/>
      <c r="G293" s="37"/>
      <c r="H293" s="37"/>
      <c r="I293" s="37"/>
      <c r="J293" s="37"/>
      <c r="K293" s="39" t="e">
        <f t="shared" si="81"/>
        <v>#REF!</v>
      </c>
      <c r="L293" s="37"/>
      <c r="M293" s="37"/>
    </row>
    <row r="294" spans="1:13" ht="67.2" customHeight="1" x14ac:dyDescent="0.3">
      <c r="A294" s="52"/>
      <c r="B294" s="38"/>
      <c r="C294" s="5" t="s">
        <v>190</v>
      </c>
      <c r="D294" s="6">
        <v>0</v>
      </c>
      <c r="E294" s="6">
        <v>0</v>
      </c>
      <c r="F294" s="8"/>
      <c r="G294" s="38"/>
      <c r="H294" s="38"/>
      <c r="I294" s="38"/>
      <c r="J294" s="38"/>
      <c r="K294" s="39" t="e">
        <f t="shared" si="81"/>
        <v>#REF!</v>
      </c>
      <c r="L294" s="38"/>
      <c r="M294" s="38"/>
    </row>
    <row r="295" spans="1:13" x14ac:dyDescent="0.3">
      <c r="A295" s="50" t="s">
        <v>120</v>
      </c>
      <c r="B295" s="36" t="s">
        <v>117</v>
      </c>
      <c r="C295" s="5" t="s">
        <v>4</v>
      </c>
      <c r="D295" s="6">
        <v>280716.90000000002</v>
      </c>
      <c r="E295" s="6">
        <v>22954.400000000001</v>
      </c>
      <c r="F295" s="7">
        <f t="shared" si="77"/>
        <v>8.1770637963015411E-2</v>
      </c>
      <c r="G295" s="36">
        <v>2</v>
      </c>
      <c r="H295" s="36">
        <v>0</v>
      </c>
      <c r="I295" s="36">
        <v>2</v>
      </c>
      <c r="J295" s="36">
        <v>0</v>
      </c>
      <c r="K295" s="39">
        <f t="shared" ref="K295" si="88">H295/G295</f>
        <v>0</v>
      </c>
      <c r="L295" s="36" t="s">
        <v>176</v>
      </c>
      <c r="M295" s="36" t="s">
        <v>228</v>
      </c>
    </row>
    <row r="296" spans="1:13" x14ac:dyDescent="0.3">
      <c r="A296" s="51"/>
      <c r="B296" s="37"/>
      <c r="C296" s="5" t="s">
        <v>14</v>
      </c>
      <c r="D296" s="6">
        <v>280716.90000000002</v>
      </c>
      <c r="E296" s="6">
        <v>22954.400000000001</v>
      </c>
      <c r="F296" s="7">
        <f t="shared" si="77"/>
        <v>8.1770637963015411E-2</v>
      </c>
      <c r="G296" s="37"/>
      <c r="H296" s="37"/>
      <c r="I296" s="37"/>
      <c r="J296" s="37"/>
      <c r="K296" s="39" t="e">
        <f>(K293+0.5*K294)/#REF!</f>
        <v>#REF!</v>
      </c>
      <c r="L296" s="37"/>
      <c r="M296" s="37"/>
    </row>
    <row r="297" spans="1:13" x14ac:dyDescent="0.3">
      <c r="A297" s="51"/>
      <c r="B297" s="37"/>
      <c r="C297" s="5" t="s">
        <v>12</v>
      </c>
      <c r="D297" s="6">
        <v>0</v>
      </c>
      <c r="E297" s="6">
        <v>0</v>
      </c>
      <c r="F297" s="7"/>
      <c r="G297" s="37"/>
      <c r="H297" s="37"/>
      <c r="I297" s="37"/>
      <c r="J297" s="37"/>
      <c r="K297" s="39" t="e">
        <f t="shared" si="81"/>
        <v>#REF!</v>
      </c>
      <c r="L297" s="37"/>
      <c r="M297" s="37"/>
    </row>
    <row r="298" spans="1:13" x14ac:dyDescent="0.3">
      <c r="A298" s="51"/>
      <c r="B298" s="37"/>
      <c r="C298" s="5" t="s">
        <v>13</v>
      </c>
      <c r="D298" s="6">
        <v>0</v>
      </c>
      <c r="E298" s="6">
        <v>0</v>
      </c>
      <c r="F298" s="8"/>
      <c r="G298" s="37"/>
      <c r="H298" s="37"/>
      <c r="I298" s="37"/>
      <c r="J298" s="37"/>
      <c r="K298" s="39" t="e">
        <f t="shared" si="81"/>
        <v>#REF!</v>
      </c>
      <c r="L298" s="37"/>
      <c r="M298" s="37"/>
    </row>
    <row r="299" spans="1:13" ht="289.2" customHeight="1" x14ac:dyDescent="0.3">
      <c r="A299" s="52"/>
      <c r="B299" s="38"/>
      <c r="C299" s="5" t="s">
        <v>190</v>
      </c>
      <c r="D299" s="6">
        <v>0</v>
      </c>
      <c r="E299" s="6">
        <v>0</v>
      </c>
      <c r="F299" s="8"/>
      <c r="G299" s="38"/>
      <c r="H299" s="38"/>
      <c r="I299" s="38"/>
      <c r="J299" s="38"/>
      <c r="K299" s="39" t="e">
        <f t="shared" si="81"/>
        <v>#REF!</v>
      </c>
      <c r="L299" s="38"/>
      <c r="M299" s="38"/>
    </row>
    <row r="300" spans="1:13" x14ac:dyDescent="0.3">
      <c r="A300" s="53" t="s">
        <v>121</v>
      </c>
      <c r="B300" s="40" t="s">
        <v>122</v>
      </c>
      <c r="C300" s="9" t="s">
        <v>4</v>
      </c>
      <c r="D300" s="10">
        <v>69364.399999999994</v>
      </c>
      <c r="E300" s="10">
        <v>34121.699999999997</v>
      </c>
      <c r="F300" s="11">
        <f t="shared" si="77"/>
        <v>0.49191948607643116</v>
      </c>
      <c r="G300" s="40">
        <f>G305+G310+G315</f>
        <v>7</v>
      </c>
      <c r="H300" s="40">
        <f t="shared" ref="H300:J300" si="89">H305+H310+H315</f>
        <v>0</v>
      </c>
      <c r="I300" s="40">
        <f t="shared" si="89"/>
        <v>6</v>
      </c>
      <c r="J300" s="40">
        <f t="shared" si="89"/>
        <v>1</v>
      </c>
      <c r="K300" s="43">
        <f t="shared" ref="K300" si="90">H300/G300</f>
        <v>0</v>
      </c>
      <c r="L300" s="40" t="s">
        <v>182</v>
      </c>
      <c r="M300" s="40"/>
    </row>
    <row r="301" spans="1:13" x14ac:dyDescent="0.3">
      <c r="A301" s="54"/>
      <c r="B301" s="41"/>
      <c r="C301" s="9" t="s">
        <v>14</v>
      </c>
      <c r="D301" s="10">
        <v>69364.399999999994</v>
      </c>
      <c r="E301" s="10">
        <v>34121.699999999997</v>
      </c>
      <c r="F301" s="11">
        <f t="shared" si="77"/>
        <v>0.49191948607643116</v>
      </c>
      <c r="G301" s="41"/>
      <c r="H301" s="41"/>
      <c r="I301" s="41"/>
      <c r="J301" s="41"/>
      <c r="K301" s="43" t="e">
        <f>(K298+0.5*K299)/#REF!</f>
        <v>#REF!</v>
      </c>
      <c r="L301" s="41"/>
      <c r="M301" s="41"/>
    </row>
    <row r="302" spans="1:13" x14ac:dyDescent="0.3">
      <c r="A302" s="54"/>
      <c r="B302" s="41"/>
      <c r="C302" s="9" t="s">
        <v>12</v>
      </c>
      <c r="D302" s="10">
        <v>0</v>
      </c>
      <c r="E302" s="10">
        <v>0</v>
      </c>
      <c r="F302" s="11"/>
      <c r="G302" s="41"/>
      <c r="H302" s="41"/>
      <c r="I302" s="41"/>
      <c r="J302" s="41"/>
      <c r="K302" s="43" t="e">
        <f t="shared" si="81"/>
        <v>#REF!</v>
      </c>
      <c r="L302" s="41"/>
      <c r="M302" s="41"/>
    </row>
    <row r="303" spans="1:13" x14ac:dyDescent="0.3">
      <c r="A303" s="54"/>
      <c r="B303" s="41"/>
      <c r="C303" s="9" t="s">
        <v>13</v>
      </c>
      <c r="D303" s="10">
        <v>0</v>
      </c>
      <c r="E303" s="10">
        <v>0</v>
      </c>
      <c r="F303" s="11"/>
      <c r="G303" s="41"/>
      <c r="H303" s="41"/>
      <c r="I303" s="41"/>
      <c r="J303" s="41"/>
      <c r="K303" s="43" t="e">
        <f t="shared" si="81"/>
        <v>#REF!</v>
      </c>
      <c r="L303" s="41"/>
      <c r="M303" s="41"/>
    </row>
    <row r="304" spans="1:13" x14ac:dyDescent="0.3">
      <c r="A304" s="55"/>
      <c r="B304" s="42"/>
      <c r="C304" s="9" t="s">
        <v>190</v>
      </c>
      <c r="D304" s="10">
        <v>0</v>
      </c>
      <c r="E304" s="10">
        <v>0</v>
      </c>
      <c r="F304" s="11"/>
      <c r="G304" s="42"/>
      <c r="H304" s="42"/>
      <c r="I304" s="42"/>
      <c r="J304" s="42"/>
      <c r="K304" s="43" t="e">
        <f t="shared" si="81"/>
        <v>#REF!</v>
      </c>
      <c r="L304" s="42"/>
      <c r="M304" s="42"/>
    </row>
    <row r="305" spans="1:13" x14ac:dyDescent="0.3">
      <c r="A305" s="50" t="s">
        <v>126</v>
      </c>
      <c r="B305" s="36" t="s">
        <v>123</v>
      </c>
      <c r="C305" s="5" t="s">
        <v>4</v>
      </c>
      <c r="D305" s="12">
        <v>3282</v>
      </c>
      <c r="E305" s="12">
        <v>827.7</v>
      </c>
      <c r="F305" s="7">
        <f t="shared" si="77"/>
        <v>0.25219378427787936</v>
      </c>
      <c r="G305" s="36">
        <v>5</v>
      </c>
      <c r="H305" s="36">
        <v>0</v>
      </c>
      <c r="I305" s="36">
        <v>5</v>
      </c>
      <c r="J305" s="36">
        <v>0</v>
      </c>
      <c r="K305" s="39">
        <f t="shared" ref="K305" si="91">H305/G305</f>
        <v>0</v>
      </c>
      <c r="L305" s="36" t="s">
        <v>182</v>
      </c>
      <c r="M305" s="36" t="s">
        <v>225</v>
      </c>
    </row>
    <row r="306" spans="1:13" x14ac:dyDescent="0.3">
      <c r="A306" s="51"/>
      <c r="B306" s="37"/>
      <c r="C306" s="5" t="s">
        <v>14</v>
      </c>
      <c r="D306" s="12">
        <v>3282</v>
      </c>
      <c r="E306" s="12">
        <v>827.7</v>
      </c>
      <c r="F306" s="7">
        <f t="shared" si="77"/>
        <v>0.25219378427787936</v>
      </c>
      <c r="G306" s="37"/>
      <c r="H306" s="37"/>
      <c r="I306" s="37"/>
      <c r="J306" s="37"/>
      <c r="K306" s="39" t="e">
        <f>(K303+0.5*K304)/#REF!</f>
        <v>#REF!</v>
      </c>
      <c r="L306" s="37"/>
      <c r="M306" s="37"/>
    </row>
    <row r="307" spans="1:13" x14ac:dyDescent="0.3">
      <c r="A307" s="51"/>
      <c r="B307" s="37"/>
      <c r="C307" s="5" t="s">
        <v>12</v>
      </c>
      <c r="D307" s="6">
        <v>0</v>
      </c>
      <c r="E307" s="6">
        <v>0</v>
      </c>
      <c r="F307" s="7" t="s">
        <v>153</v>
      </c>
      <c r="G307" s="37"/>
      <c r="H307" s="37"/>
      <c r="I307" s="37"/>
      <c r="J307" s="37"/>
      <c r="K307" s="39" t="e">
        <f t="shared" si="81"/>
        <v>#REF!</v>
      </c>
      <c r="L307" s="37"/>
      <c r="M307" s="37"/>
    </row>
    <row r="308" spans="1:13" x14ac:dyDescent="0.3">
      <c r="A308" s="51"/>
      <c r="B308" s="37"/>
      <c r="C308" s="5" t="s">
        <v>13</v>
      </c>
      <c r="D308" s="6">
        <v>0</v>
      </c>
      <c r="E308" s="6">
        <v>0</v>
      </c>
      <c r="F308" s="8"/>
      <c r="G308" s="37"/>
      <c r="H308" s="37"/>
      <c r="I308" s="37"/>
      <c r="J308" s="37"/>
      <c r="K308" s="39" t="e">
        <f t="shared" si="81"/>
        <v>#REF!</v>
      </c>
      <c r="L308" s="37"/>
      <c r="M308" s="37"/>
    </row>
    <row r="309" spans="1:13" ht="159" customHeight="1" x14ac:dyDescent="0.3">
      <c r="A309" s="52"/>
      <c r="B309" s="38"/>
      <c r="C309" s="5" t="s">
        <v>190</v>
      </c>
      <c r="D309" s="6">
        <v>0</v>
      </c>
      <c r="E309" s="6">
        <v>0</v>
      </c>
      <c r="F309" s="8"/>
      <c r="G309" s="38"/>
      <c r="H309" s="38"/>
      <c r="I309" s="38"/>
      <c r="J309" s="38"/>
      <c r="K309" s="39" t="e">
        <f t="shared" si="81"/>
        <v>#REF!</v>
      </c>
      <c r="L309" s="38"/>
      <c r="M309" s="38"/>
    </row>
    <row r="310" spans="1:13" x14ac:dyDescent="0.3">
      <c r="A310" s="56" t="s">
        <v>127</v>
      </c>
      <c r="B310" s="36" t="s">
        <v>124</v>
      </c>
      <c r="C310" s="5" t="s">
        <v>4</v>
      </c>
      <c r="D310" s="6">
        <v>66056.899999999994</v>
      </c>
      <c r="E310" s="6">
        <v>33294</v>
      </c>
      <c r="F310" s="7">
        <f t="shared" si="77"/>
        <v>0.50402001910474159</v>
      </c>
      <c r="G310" s="36">
        <v>1</v>
      </c>
      <c r="H310" s="36">
        <v>0</v>
      </c>
      <c r="I310" s="36">
        <v>1</v>
      </c>
      <c r="J310" s="36">
        <v>0</v>
      </c>
      <c r="K310" s="39">
        <f t="shared" ref="K310" si="92">H310/G310</f>
        <v>0</v>
      </c>
      <c r="L310" s="36" t="s">
        <v>183</v>
      </c>
      <c r="M310" s="36" t="s">
        <v>265</v>
      </c>
    </row>
    <row r="311" spans="1:13" x14ac:dyDescent="0.3">
      <c r="A311" s="57"/>
      <c r="B311" s="37"/>
      <c r="C311" s="5" t="s">
        <v>14</v>
      </c>
      <c r="D311" s="6">
        <v>66056.899999999994</v>
      </c>
      <c r="E311" s="6">
        <v>33294</v>
      </c>
      <c r="F311" s="7">
        <f t="shared" si="77"/>
        <v>0.50402001910474159</v>
      </c>
      <c r="G311" s="37"/>
      <c r="H311" s="37"/>
      <c r="I311" s="37"/>
      <c r="J311" s="37"/>
      <c r="K311" s="39" t="e">
        <f>(K308+0.5*K309)/#REF!</f>
        <v>#REF!</v>
      </c>
      <c r="L311" s="37"/>
      <c r="M311" s="37"/>
    </row>
    <row r="312" spans="1:13" x14ac:dyDescent="0.3">
      <c r="A312" s="57"/>
      <c r="B312" s="37"/>
      <c r="C312" s="5" t="s">
        <v>12</v>
      </c>
      <c r="D312" s="6">
        <v>0</v>
      </c>
      <c r="E312" s="6">
        <v>0</v>
      </c>
      <c r="F312" s="7"/>
      <c r="G312" s="37"/>
      <c r="H312" s="37"/>
      <c r="I312" s="37"/>
      <c r="J312" s="37"/>
      <c r="K312" s="39" t="e">
        <f t="shared" si="81"/>
        <v>#REF!</v>
      </c>
      <c r="L312" s="37"/>
      <c r="M312" s="37"/>
    </row>
    <row r="313" spans="1:13" x14ac:dyDescent="0.3">
      <c r="A313" s="57"/>
      <c r="B313" s="37"/>
      <c r="C313" s="5" t="s">
        <v>13</v>
      </c>
      <c r="D313" s="6">
        <v>0</v>
      </c>
      <c r="E313" s="6">
        <v>0</v>
      </c>
      <c r="F313" s="8"/>
      <c r="G313" s="37"/>
      <c r="H313" s="37"/>
      <c r="I313" s="37"/>
      <c r="J313" s="37"/>
      <c r="K313" s="39" t="e">
        <f t="shared" si="81"/>
        <v>#REF!</v>
      </c>
      <c r="L313" s="37"/>
      <c r="M313" s="37"/>
    </row>
    <row r="314" spans="1:13" ht="97.2" customHeight="1" x14ac:dyDescent="0.3">
      <c r="A314" s="58"/>
      <c r="B314" s="38"/>
      <c r="C314" s="5" t="s">
        <v>190</v>
      </c>
      <c r="D314" s="6">
        <v>0</v>
      </c>
      <c r="E314" s="6">
        <v>0</v>
      </c>
      <c r="F314" s="8"/>
      <c r="G314" s="38"/>
      <c r="H314" s="38"/>
      <c r="I314" s="38"/>
      <c r="J314" s="38"/>
      <c r="K314" s="39" t="e">
        <f t="shared" si="81"/>
        <v>#REF!</v>
      </c>
      <c r="L314" s="38"/>
      <c r="M314" s="38"/>
    </row>
    <row r="315" spans="1:13" x14ac:dyDescent="0.3">
      <c r="A315" s="50" t="s">
        <v>128</v>
      </c>
      <c r="B315" s="36" t="s">
        <v>125</v>
      </c>
      <c r="C315" s="5" t="s">
        <v>4</v>
      </c>
      <c r="D315" s="6">
        <v>25.5</v>
      </c>
      <c r="E315" s="6">
        <v>0</v>
      </c>
      <c r="F315" s="7">
        <f t="shared" si="77"/>
        <v>0</v>
      </c>
      <c r="G315" s="36">
        <v>1</v>
      </c>
      <c r="H315" s="36">
        <v>0</v>
      </c>
      <c r="I315" s="36">
        <v>0</v>
      </c>
      <c r="J315" s="36">
        <v>1</v>
      </c>
      <c r="K315" s="39">
        <f t="shared" ref="K315" si="93">H315/G315</f>
        <v>0</v>
      </c>
      <c r="L315" s="36" t="s">
        <v>183</v>
      </c>
      <c r="M315" s="36" t="s">
        <v>226</v>
      </c>
    </row>
    <row r="316" spans="1:13" x14ac:dyDescent="0.3">
      <c r="A316" s="51"/>
      <c r="B316" s="37"/>
      <c r="C316" s="5" t="s">
        <v>14</v>
      </c>
      <c r="D316" s="6">
        <v>25.5</v>
      </c>
      <c r="E316" s="6">
        <v>0</v>
      </c>
      <c r="F316" s="7">
        <f t="shared" ref="F316:F376" si="94">E316/D316</f>
        <v>0</v>
      </c>
      <c r="G316" s="37"/>
      <c r="H316" s="37"/>
      <c r="I316" s="37"/>
      <c r="J316" s="37"/>
      <c r="K316" s="39" t="e">
        <f>(K313+0.5*K314)/#REF!</f>
        <v>#REF!</v>
      </c>
      <c r="L316" s="37"/>
      <c r="M316" s="37"/>
    </row>
    <row r="317" spans="1:13" ht="13.2" customHeight="1" x14ac:dyDescent="0.3">
      <c r="A317" s="51"/>
      <c r="B317" s="37"/>
      <c r="C317" s="5" t="s">
        <v>12</v>
      </c>
      <c r="D317" s="6">
        <v>0</v>
      </c>
      <c r="E317" s="6">
        <v>0</v>
      </c>
      <c r="F317" s="7"/>
      <c r="G317" s="37"/>
      <c r="H317" s="37"/>
      <c r="I317" s="37"/>
      <c r="J317" s="37"/>
      <c r="K317" s="39" t="e">
        <f t="shared" si="81"/>
        <v>#REF!</v>
      </c>
      <c r="L317" s="37"/>
      <c r="M317" s="37"/>
    </row>
    <row r="318" spans="1:13" x14ac:dyDescent="0.3">
      <c r="A318" s="51"/>
      <c r="B318" s="37"/>
      <c r="C318" s="5" t="s">
        <v>13</v>
      </c>
      <c r="D318" s="6">
        <v>0</v>
      </c>
      <c r="E318" s="6">
        <v>0</v>
      </c>
      <c r="F318" s="8"/>
      <c r="G318" s="37"/>
      <c r="H318" s="37"/>
      <c r="I318" s="37"/>
      <c r="J318" s="37"/>
      <c r="K318" s="39" t="e">
        <f t="shared" si="81"/>
        <v>#REF!</v>
      </c>
      <c r="L318" s="37"/>
      <c r="M318" s="37"/>
    </row>
    <row r="319" spans="1:13" x14ac:dyDescent="0.3">
      <c r="A319" s="52"/>
      <c r="B319" s="38"/>
      <c r="C319" s="5" t="s">
        <v>190</v>
      </c>
      <c r="D319" s="6">
        <v>0</v>
      </c>
      <c r="E319" s="6">
        <v>0</v>
      </c>
      <c r="F319" s="8"/>
      <c r="G319" s="38"/>
      <c r="H319" s="38"/>
      <c r="I319" s="38"/>
      <c r="J319" s="38"/>
      <c r="K319" s="39" t="e">
        <f t="shared" si="81"/>
        <v>#REF!</v>
      </c>
      <c r="L319" s="38"/>
      <c r="M319" s="38"/>
    </row>
    <row r="320" spans="1:13" x14ac:dyDescent="0.3">
      <c r="A320" s="53" t="s">
        <v>129</v>
      </c>
      <c r="B320" s="40" t="s">
        <v>130</v>
      </c>
      <c r="C320" s="9" t="s">
        <v>4</v>
      </c>
      <c r="D320" s="10">
        <v>550673.6</v>
      </c>
      <c r="E320" s="10">
        <v>233324.79999999999</v>
      </c>
      <c r="F320" s="11">
        <f t="shared" si="94"/>
        <v>0.42370798236922924</v>
      </c>
      <c r="G320" s="40">
        <f>G325+G330</f>
        <v>7</v>
      </c>
      <c r="H320" s="40">
        <f t="shared" ref="H320:J320" si="95">H325+H330</f>
        <v>0</v>
      </c>
      <c r="I320" s="40">
        <f t="shared" si="95"/>
        <v>7</v>
      </c>
      <c r="J320" s="40">
        <f t="shared" si="95"/>
        <v>0</v>
      </c>
      <c r="K320" s="43">
        <f t="shared" ref="K320" si="96">H320/G320</f>
        <v>0</v>
      </c>
      <c r="L320" s="40" t="s">
        <v>184</v>
      </c>
      <c r="M320" s="40"/>
    </row>
    <row r="321" spans="1:13" x14ac:dyDescent="0.3">
      <c r="A321" s="54"/>
      <c r="B321" s="41"/>
      <c r="C321" s="9" t="s">
        <v>14</v>
      </c>
      <c r="D321" s="10">
        <v>550673.6</v>
      </c>
      <c r="E321" s="10">
        <v>233324.79999999999</v>
      </c>
      <c r="F321" s="11">
        <f t="shared" si="94"/>
        <v>0.42370798236922924</v>
      </c>
      <c r="G321" s="41"/>
      <c r="H321" s="41"/>
      <c r="I321" s="41"/>
      <c r="J321" s="41"/>
      <c r="K321" s="43" t="e">
        <f>(K318+0.5*K319)/#REF!</f>
        <v>#REF!</v>
      </c>
      <c r="L321" s="41"/>
      <c r="M321" s="41"/>
    </row>
    <row r="322" spans="1:13" x14ac:dyDescent="0.3">
      <c r="A322" s="54"/>
      <c r="B322" s="41"/>
      <c r="C322" s="9" t="s">
        <v>12</v>
      </c>
      <c r="D322" s="10">
        <v>0</v>
      </c>
      <c r="E322" s="10">
        <v>0</v>
      </c>
      <c r="F322" s="11"/>
      <c r="G322" s="41"/>
      <c r="H322" s="41"/>
      <c r="I322" s="41"/>
      <c r="J322" s="41"/>
      <c r="K322" s="43" t="e">
        <f t="shared" si="81"/>
        <v>#REF!</v>
      </c>
      <c r="L322" s="41"/>
      <c r="M322" s="41"/>
    </row>
    <row r="323" spans="1:13" x14ac:dyDescent="0.3">
      <c r="A323" s="54"/>
      <c r="B323" s="41"/>
      <c r="C323" s="9" t="s">
        <v>13</v>
      </c>
      <c r="D323" s="10">
        <v>0</v>
      </c>
      <c r="E323" s="10">
        <v>0</v>
      </c>
      <c r="F323" s="11"/>
      <c r="G323" s="41"/>
      <c r="H323" s="41"/>
      <c r="I323" s="41"/>
      <c r="J323" s="41"/>
      <c r="K323" s="43" t="e">
        <f t="shared" si="81"/>
        <v>#REF!</v>
      </c>
      <c r="L323" s="41"/>
      <c r="M323" s="41"/>
    </row>
    <row r="324" spans="1:13" x14ac:dyDescent="0.3">
      <c r="A324" s="55"/>
      <c r="B324" s="42"/>
      <c r="C324" s="9" t="s">
        <v>190</v>
      </c>
      <c r="D324" s="10">
        <v>0</v>
      </c>
      <c r="E324" s="10">
        <v>0</v>
      </c>
      <c r="F324" s="11"/>
      <c r="G324" s="42"/>
      <c r="H324" s="42"/>
      <c r="I324" s="42"/>
      <c r="J324" s="42"/>
      <c r="K324" s="43" t="e">
        <f t="shared" si="81"/>
        <v>#REF!</v>
      </c>
      <c r="L324" s="42"/>
      <c r="M324" s="42"/>
    </row>
    <row r="325" spans="1:13" x14ac:dyDescent="0.3">
      <c r="A325" s="50" t="s">
        <v>132</v>
      </c>
      <c r="B325" s="36" t="s">
        <v>131</v>
      </c>
      <c r="C325" s="5" t="s">
        <v>4</v>
      </c>
      <c r="D325" s="6">
        <v>47659.700000000004</v>
      </c>
      <c r="E325" s="6">
        <v>19429.3</v>
      </c>
      <c r="F325" s="7">
        <f t="shared" si="94"/>
        <v>0.40766727444780387</v>
      </c>
      <c r="G325" s="36">
        <v>4</v>
      </c>
      <c r="H325" s="36">
        <v>0</v>
      </c>
      <c r="I325" s="36">
        <v>4</v>
      </c>
      <c r="J325" s="36">
        <v>0</v>
      </c>
      <c r="K325" s="39">
        <f t="shared" ref="K325" si="97">H325/G325</f>
        <v>0</v>
      </c>
      <c r="L325" s="36" t="s">
        <v>184</v>
      </c>
      <c r="M325" s="36" t="s">
        <v>213</v>
      </c>
    </row>
    <row r="326" spans="1:13" x14ac:dyDescent="0.3">
      <c r="A326" s="51"/>
      <c r="B326" s="37"/>
      <c r="C326" s="5" t="s">
        <v>14</v>
      </c>
      <c r="D326" s="6">
        <v>47659.700000000004</v>
      </c>
      <c r="E326" s="6">
        <v>19429.3</v>
      </c>
      <c r="F326" s="7">
        <f t="shared" si="94"/>
        <v>0.40766727444780387</v>
      </c>
      <c r="G326" s="37"/>
      <c r="H326" s="37"/>
      <c r="I326" s="37"/>
      <c r="J326" s="37"/>
      <c r="K326" s="39" t="e">
        <f>(K323+0.5*K324)/#REF!</f>
        <v>#REF!</v>
      </c>
      <c r="L326" s="37"/>
      <c r="M326" s="37"/>
    </row>
    <row r="327" spans="1:13" x14ac:dyDescent="0.3">
      <c r="A327" s="51"/>
      <c r="B327" s="37"/>
      <c r="C327" s="5" t="s">
        <v>12</v>
      </c>
      <c r="D327" s="6">
        <v>0</v>
      </c>
      <c r="E327" s="6">
        <v>0</v>
      </c>
      <c r="F327" s="7"/>
      <c r="G327" s="37"/>
      <c r="H327" s="37"/>
      <c r="I327" s="37"/>
      <c r="J327" s="37"/>
      <c r="K327" s="39" t="e">
        <f t="shared" si="81"/>
        <v>#REF!</v>
      </c>
      <c r="L327" s="37"/>
      <c r="M327" s="37"/>
    </row>
    <row r="328" spans="1:13" x14ac:dyDescent="0.3">
      <c r="A328" s="51"/>
      <c r="B328" s="37"/>
      <c r="C328" s="5" t="s">
        <v>13</v>
      </c>
      <c r="D328" s="6">
        <v>0</v>
      </c>
      <c r="E328" s="6">
        <v>0</v>
      </c>
      <c r="F328" s="8"/>
      <c r="G328" s="37"/>
      <c r="H328" s="37"/>
      <c r="I328" s="37"/>
      <c r="J328" s="37"/>
      <c r="K328" s="39" t="e">
        <f t="shared" si="81"/>
        <v>#REF!</v>
      </c>
      <c r="L328" s="37"/>
      <c r="M328" s="37"/>
    </row>
    <row r="329" spans="1:13" ht="172.8" customHeight="1" x14ac:dyDescent="0.3">
      <c r="A329" s="52"/>
      <c r="B329" s="38"/>
      <c r="C329" s="5" t="s">
        <v>190</v>
      </c>
      <c r="D329" s="6">
        <v>0</v>
      </c>
      <c r="E329" s="6">
        <v>0</v>
      </c>
      <c r="F329" s="8"/>
      <c r="G329" s="38"/>
      <c r="H329" s="38"/>
      <c r="I329" s="38"/>
      <c r="J329" s="38"/>
      <c r="K329" s="39" t="e">
        <f t="shared" si="81"/>
        <v>#REF!</v>
      </c>
      <c r="L329" s="38"/>
      <c r="M329" s="38"/>
    </row>
    <row r="330" spans="1:13" x14ac:dyDescent="0.3">
      <c r="A330" s="50" t="s">
        <v>133</v>
      </c>
      <c r="B330" s="36" t="s">
        <v>257</v>
      </c>
      <c r="C330" s="5" t="s">
        <v>4</v>
      </c>
      <c r="D330" s="6">
        <v>503013.9</v>
      </c>
      <c r="E330" s="6">
        <v>213895.5</v>
      </c>
      <c r="F330" s="7">
        <f t="shared" si="94"/>
        <v>0.42522781179605573</v>
      </c>
      <c r="G330" s="36">
        <v>3</v>
      </c>
      <c r="H330" s="36">
        <v>0</v>
      </c>
      <c r="I330" s="36">
        <v>3</v>
      </c>
      <c r="J330" s="36">
        <v>0</v>
      </c>
      <c r="K330" s="39">
        <f t="shared" ref="K330" si="98">H330/G330</f>
        <v>0</v>
      </c>
      <c r="L330" s="36" t="s">
        <v>185</v>
      </c>
      <c r="M330" s="36" t="s">
        <v>212</v>
      </c>
    </row>
    <row r="331" spans="1:13" x14ac:dyDescent="0.3">
      <c r="A331" s="51"/>
      <c r="B331" s="37"/>
      <c r="C331" s="5" t="s">
        <v>14</v>
      </c>
      <c r="D331" s="6">
        <v>503013.9</v>
      </c>
      <c r="E331" s="6">
        <v>213895.5</v>
      </c>
      <c r="F331" s="7">
        <f t="shared" si="94"/>
        <v>0.42522781179605573</v>
      </c>
      <c r="G331" s="37"/>
      <c r="H331" s="37"/>
      <c r="I331" s="37"/>
      <c r="J331" s="37"/>
      <c r="K331" s="39" t="e">
        <f>(K328+0.5*K329)/#REF!</f>
        <v>#REF!</v>
      </c>
      <c r="L331" s="37"/>
      <c r="M331" s="37"/>
    </row>
    <row r="332" spans="1:13" x14ac:dyDescent="0.3">
      <c r="A332" s="51"/>
      <c r="B332" s="37"/>
      <c r="C332" s="5" t="s">
        <v>12</v>
      </c>
      <c r="D332" s="6">
        <v>0</v>
      </c>
      <c r="E332" s="6">
        <v>0</v>
      </c>
      <c r="F332" s="7"/>
      <c r="G332" s="37"/>
      <c r="H332" s="37"/>
      <c r="I332" s="37"/>
      <c r="J332" s="37"/>
      <c r="K332" s="39" t="e">
        <f t="shared" ref="K332:K379" si="99">(K329+0.5*K330)/K328</f>
        <v>#REF!</v>
      </c>
      <c r="L332" s="37"/>
      <c r="M332" s="37"/>
    </row>
    <row r="333" spans="1:13" x14ac:dyDescent="0.3">
      <c r="A333" s="51"/>
      <c r="B333" s="37"/>
      <c r="C333" s="5" t="s">
        <v>13</v>
      </c>
      <c r="D333" s="6">
        <v>0</v>
      </c>
      <c r="E333" s="6">
        <v>0</v>
      </c>
      <c r="F333" s="8"/>
      <c r="G333" s="37"/>
      <c r="H333" s="37"/>
      <c r="I333" s="37"/>
      <c r="J333" s="37"/>
      <c r="K333" s="39" t="e">
        <f t="shared" si="99"/>
        <v>#REF!</v>
      </c>
      <c r="L333" s="37"/>
      <c r="M333" s="37"/>
    </row>
    <row r="334" spans="1:13" x14ac:dyDescent="0.3">
      <c r="A334" s="52"/>
      <c r="B334" s="38"/>
      <c r="C334" s="5" t="s">
        <v>190</v>
      </c>
      <c r="D334" s="6">
        <v>0</v>
      </c>
      <c r="E334" s="6">
        <v>0</v>
      </c>
      <c r="F334" s="8"/>
      <c r="G334" s="38"/>
      <c r="H334" s="38"/>
      <c r="I334" s="38"/>
      <c r="J334" s="38"/>
      <c r="K334" s="39" t="e">
        <f t="shared" si="99"/>
        <v>#REF!</v>
      </c>
      <c r="L334" s="38"/>
      <c r="M334" s="38"/>
    </row>
    <row r="335" spans="1:13" x14ac:dyDescent="0.3">
      <c r="A335" s="53" t="s">
        <v>134</v>
      </c>
      <c r="B335" s="40" t="s">
        <v>135</v>
      </c>
      <c r="C335" s="9" t="s">
        <v>4</v>
      </c>
      <c r="D335" s="10">
        <v>858887.2</v>
      </c>
      <c r="E335" s="10">
        <v>433177.51000000007</v>
      </c>
      <c r="F335" s="11">
        <f t="shared" si="94"/>
        <v>0.50434738112292288</v>
      </c>
      <c r="G335" s="40">
        <f>G340+G345+G350+G355+G360+G365</f>
        <v>25</v>
      </c>
      <c r="H335" s="40">
        <f t="shared" ref="H335:J335" si="100">H340+H345+H350+H355+H360+H365</f>
        <v>2</v>
      </c>
      <c r="I335" s="40">
        <f t="shared" si="100"/>
        <v>17</v>
      </c>
      <c r="J335" s="40">
        <f t="shared" si="100"/>
        <v>6</v>
      </c>
      <c r="K335" s="43">
        <f t="shared" ref="K335" si="101">H335/G335</f>
        <v>0.08</v>
      </c>
      <c r="L335" s="40" t="s">
        <v>186</v>
      </c>
      <c r="M335" s="40"/>
    </row>
    <row r="336" spans="1:13" x14ac:dyDescent="0.3">
      <c r="A336" s="54"/>
      <c r="B336" s="41"/>
      <c r="C336" s="9" t="s">
        <v>14</v>
      </c>
      <c r="D336" s="10">
        <v>806454</v>
      </c>
      <c r="E336" s="10">
        <v>413746.11000000004</v>
      </c>
      <c r="F336" s="11">
        <f t="shared" si="94"/>
        <v>0.51304365779077299</v>
      </c>
      <c r="G336" s="41"/>
      <c r="H336" s="41"/>
      <c r="I336" s="41"/>
      <c r="J336" s="41"/>
      <c r="K336" s="43" t="e">
        <f>(K333+0.5*K334)/#REF!</f>
        <v>#REF!</v>
      </c>
      <c r="L336" s="41"/>
      <c r="M336" s="41"/>
    </row>
    <row r="337" spans="1:13" x14ac:dyDescent="0.3">
      <c r="A337" s="54"/>
      <c r="B337" s="41"/>
      <c r="C337" s="9" t="s">
        <v>12</v>
      </c>
      <c r="D337" s="10">
        <v>27520.7</v>
      </c>
      <c r="E337" s="10">
        <v>10245.899999999998</v>
      </c>
      <c r="F337" s="11">
        <f t="shared" si="94"/>
        <v>0.3722979430029032</v>
      </c>
      <c r="G337" s="41"/>
      <c r="H337" s="41"/>
      <c r="I337" s="41"/>
      <c r="J337" s="41"/>
      <c r="K337" s="43" t="e">
        <f t="shared" si="99"/>
        <v>#REF!</v>
      </c>
      <c r="L337" s="41"/>
      <c r="M337" s="41"/>
    </row>
    <row r="338" spans="1:13" x14ac:dyDescent="0.3">
      <c r="A338" s="54"/>
      <c r="B338" s="41"/>
      <c r="C338" s="9" t="s">
        <v>13</v>
      </c>
      <c r="D338" s="10">
        <v>24912.5</v>
      </c>
      <c r="E338" s="10">
        <v>9185.5</v>
      </c>
      <c r="F338" s="11">
        <f t="shared" si="94"/>
        <v>0.36871048670346213</v>
      </c>
      <c r="G338" s="41"/>
      <c r="H338" s="41"/>
      <c r="I338" s="41"/>
      <c r="J338" s="41"/>
      <c r="K338" s="43" t="e">
        <f t="shared" si="99"/>
        <v>#REF!</v>
      </c>
      <c r="L338" s="41"/>
      <c r="M338" s="41"/>
    </row>
    <row r="339" spans="1:13" x14ac:dyDescent="0.3">
      <c r="A339" s="55"/>
      <c r="B339" s="42"/>
      <c r="C339" s="9" t="s">
        <v>190</v>
      </c>
      <c r="D339" s="10">
        <v>0</v>
      </c>
      <c r="E339" s="10">
        <v>0</v>
      </c>
      <c r="F339" s="11"/>
      <c r="G339" s="42"/>
      <c r="H339" s="42"/>
      <c r="I339" s="42"/>
      <c r="J339" s="42"/>
      <c r="K339" s="43" t="e">
        <f t="shared" si="99"/>
        <v>#REF!</v>
      </c>
      <c r="L339" s="42"/>
      <c r="M339" s="42"/>
    </row>
    <row r="340" spans="1:13" x14ac:dyDescent="0.3">
      <c r="A340" s="50" t="s">
        <v>141</v>
      </c>
      <c r="B340" s="36" t="s">
        <v>136</v>
      </c>
      <c r="C340" s="5" t="s">
        <v>4</v>
      </c>
      <c r="D340" s="6">
        <v>21312.5</v>
      </c>
      <c r="E340" s="6">
        <v>5698.8000000000011</v>
      </c>
      <c r="F340" s="7">
        <f t="shared" si="94"/>
        <v>0.26739237536656896</v>
      </c>
      <c r="G340" s="36">
        <v>3</v>
      </c>
      <c r="H340" s="36">
        <v>0</v>
      </c>
      <c r="I340" s="36">
        <v>3</v>
      </c>
      <c r="J340" s="36">
        <v>0</v>
      </c>
      <c r="K340" s="39">
        <f t="shared" ref="K340" si="102">H340/G340</f>
        <v>0</v>
      </c>
      <c r="L340" s="36" t="s">
        <v>187</v>
      </c>
      <c r="M340" s="36" t="s">
        <v>215</v>
      </c>
    </row>
    <row r="341" spans="1:13" x14ac:dyDescent="0.3">
      <c r="A341" s="51"/>
      <c r="B341" s="37"/>
      <c r="C341" s="5" t="s">
        <v>14</v>
      </c>
      <c r="D341" s="6">
        <v>21293.200000000001</v>
      </c>
      <c r="E341" s="6">
        <v>5693.0000000000009</v>
      </c>
      <c r="F341" s="7">
        <f t="shared" si="94"/>
        <v>0.2673623504217309</v>
      </c>
      <c r="G341" s="37"/>
      <c r="H341" s="37"/>
      <c r="I341" s="37"/>
      <c r="J341" s="37"/>
      <c r="K341" s="39" t="e">
        <f>(K338+0.5*K339)/#REF!</f>
        <v>#REF!</v>
      </c>
      <c r="L341" s="37"/>
      <c r="M341" s="37"/>
    </row>
    <row r="342" spans="1:13" x14ac:dyDescent="0.3">
      <c r="A342" s="51"/>
      <c r="B342" s="37"/>
      <c r="C342" s="5" t="s">
        <v>12</v>
      </c>
      <c r="D342" s="6">
        <v>19.3</v>
      </c>
      <c r="E342" s="6">
        <v>5.8</v>
      </c>
      <c r="F342" s="7">
        <f t="shared" si="94"/>
        <v>0.30051813471502586</v>
      </c>
      <c r="G342" s="37"/>
      <c r="H342" s="37"/>
      <c r="I342" s="37"/>
      <c r="J342" s="37"/>
      <c r="K342" s="39" t="e">
        <f t="shared" si="99"/>
        <v>#REF!</v>
      </c>
      <c r="L342" s="37"/>
      <c r="M342" s="37"/>
    </row>
    <row r="343" spans="1:13" x14ac:dyDescent="0.3">
      <c r="A343" s="51"/>
      <c r="B343" s="37"/>
      <c r="C343" s="5" t="s">
        <v>13</v>
      </c>
      <c r="D343" s="6">
        <v>0</v>
      </c>
      <c r="E343" s="6">
        <v>0</v>
      </c>
      <c r="F343" s="8"/>
      <c r="G343" s="37"/>
      <c r="H343" s="37"/>
      <c r="I343" s="37"/>
      <c r="J343" s="37"/>
      <c r="K343" s="39" t="e">
        <f t="shared" si="99"/>
        <v>#REF!</v>
      </c>
      <c r="L343" s="37"/>
      <c r="M343" s="37"/>
    </row>
    <row r="344" spans="1:13" ht="36" customHeight="1" x14ac:dyDescent="0.3">
      <c r="A344" s="52"/>
      <c r="B344" s="38"/>
      <c r="C344" s="5" t="s">
        <v>190</v>
      </c>
      <c r="D344" s="6">
        <v>0</v>
      </c>
      <c r="E344" s="6">
        <v>0</v>
      </c>
      <c r="F344" s="8"/>
      <c r="G344" s="38"/>
      <c r="H344" s="38"/>
      <c r="I344" s="38"/>
      <c r="J344" s="38"/>
      <c r="K344" s="39" t="e">
        <f t="shared" si="99"/>
        <v>#REF!</v>
      </c>
      <c r="L344" s="38"/>
      <c r="M344" s="38"/>
    </row>
    <row r="345" spans="1:13" x14ac:dyDescent="0.3">
      <c r="A345" s="50" t="s">
        <v>142</v>
      </c>
      <c r="B345" s="36" t="s">
        <v>137</v>
      </c>
      <c r="C345" s="5" t="s">
        <v>4</v>
      </c>
      <c r="D345" s="6">
        <v>93349.4</v>
      </c>
      <c r="E345" s="6">
        <v>48349.8</v>
      </c>
      <c r="F345" s="7">
        <f t="shared" si="94"/>
        <v>0.51794441099782118</v>
      </c>
      <c r="G345" s="36">
        <v>2</v>
      </c>
      <c r="H345" s="36">
        <v>0</v>
      </c>
      <c r="I345" s="36">
        <v>2</v>
      </c>
      <c r="J345" s="36">
        <v>0</v>
      </c>
      <c r="K345" s="39">
        <f t="shared" ref="K345" si="103">H345/G345</f>
        <v>0</v>
      </c>
      <c r="L345" s="36" t="s">
        <v>183</v>
      </c>
      <c r="M345" s="36" t="s">
        <v>216</v>
      </c>
    </row>
    <row r="346" spans="1:13" x14ac:dyDescent="0.3">
      <c r="A346" s="51"/>
      <c r="B346" s="37"/>
      <c r="C346" s="5" t="s">
        <v>14</v>
      </c>
      <c r="D346" s="6">
        <v>93349.4</v>
      </c>
      <c r="E346" s="6">
        <v>48349.8</v>
      </c>
      <c r="F346" s="7">
        <f t="shared" si="94"/>
        <v>0.51794441099782118</v>
      </c>
      <c r="G346" s="37"/>
      <c r="H346" s="37"/>
      <c r="I346" s="37"/>
      <c r="J346" s="37"/>
      <c r="K346" s="39" t="e">
        <f>(K343+0.5*K344)/#REF!</f>
        <v>#REF!</v>
      </c>
      <c r="L346" s="37"/>
      <c r="M346" s="37"/>
    </row>
    <row r="347" spans="1:13" x14ac:dyDescent="0.3">
      <c r="A347" s="51"/>
      <c r="B347" s="37"/>
      <c r="C347" s="5" t="s">
        <v>12</v>
      </c>
      <c r="D347" s="6">
        <v>0</v>
      </c>
      <c r="E347" s="6">
        <v>0</v>
      </c>
      <c r="F347" s="7"/>
      <c r="G347" s="37"/>
      <c r="H347" s="37"/>
      <c r="I347" s="37"/>
      <c r="J347" s="37"/>
      <c r="K347" s="39" t="e">
        <f t="shared" si="99"/>
        <v>#REF!</v>
      </c>
      <c r="L347" s="37"/>
      <c r="M347" s="37"/>
    </row>
    <row r="348" spans="1:13" x14ac:dyDescent="0.3">
      <c r="A348" s="51"/>
      <c r="B348" s="37"/>
      <c r="C348" s="5" t="s">
        <v>13</v>
      </c>
      <c r="D348" s="6">
        <v>0</v>
      </c>
      <c r="E348" s="6">
        <v>0</v>
      </c>
      <c r="F348" s="8"/>
      <c r="G348" s="37"/>
      <c r="H348" s="37"/>
      <c r="I348" s="37"/>
      <c r="J348" s="37"/>
      <c r="K348" s="39" t="e">
        <f t="shared" si="99"/>
        <v>#REF!</v>
      </c>
      <c r="L348" s="37"/>
      <c r="M348" s="37"/>
    </row>
    <row r="349" spans="1:13" ht="62.4" customHeight="1" x14ac:dyDescent="0.3">
      <c r="A349" s="52"/>
      <c r="B349" s="38"/>
      <c r="C349" s="5" t="s">
        <v>190</v>
      </c>
      <c r="D349" s="6">
        <v>0</v>
      </c>
      <c r="E349" s="6">
        <v>0</v>
      </c>
      <c r="F349" s="8"/>
      <c r="G349" s="38"/>
      <c r="H349" s="38"/>
      <c r="I349" s="38"/>
      <c r="J349" s="38"/>
      <c r="K349" s="39" t="e">
        <f t="shared" si="99"/>
        <v>#REF!</v>
      </c>
      <c r="L349" s="38"/>
      <c r="M349" s="38"/>
    </row>
    <row r="350" spans="1:13" x14ac:dyDescent="0.3">
      <c r="A350" s="50" t="s">
        <v>143</v>
      </c>
      <c r="B350" s="36" t="s">
        <v>138</v>
      </c>
      <c r="C350" s="5" t="s">
        <v>4</v>
      </c>
      <c r="D350" s="6">
        <v>419024.5</v>
      </c>
      <c r="E350" s="6">
        <v>219270.9</v>
      </c>
      <c r="F350" s="7">
        <f t="shared" si="94"/>
        <v>0.52328897236319116</v>
      </c>
      <c r="G350" s="36">
        <v>3</v>
      </c>
      <c r="H350" s="36">
        <v>0</v>
      </c>
      <c r="I350" s="36">
        <v>3</v>
      </c>
      <c r="J350" s="36">
        <v>0</v>
      </c>
      <c r="K350" s="39">
        <f t="shared" ref="K350" si="104">H350/G350</f>
        <v>0</v>
      </c>
      <c r="L350" s="36" t="s">
        <v>183</v>
      </c>
      <c r="M350" s="36" t="s">
        <v>217</v>
      </c>
    </row>
    <row r="351" spans="1:13" x14ac:dyDescent="0.3">
      <c r="A351" s="51"/>
      <c r="B351" s="37"/>
      <c r="C351" s="5" t="s">
        <v>14</v>
      </c>
      <c r="D351" s="6">
        <v>419024.5</v>
      </c>
      <c r="E351" s="6">
        <v>219270.9</v>
      </c>
      <c r="F351" s="7">
        <f t="shared" si="94"/>
        <v>0.52328897236319116</v>
      </c>
      <c r="G351" s="37"/>
      <c r="H351" s="37"/>
      <c r="I351" s="37"/>
      <c r="J351" s="37"/>
      <c r="K351" s="39" t="e">
        <f>(K348+0.5*K349)/#REF!</f>
        <v>#REF!</v>
      </c>
      <c r="L351" s="37"/>
      <c r="M351" s="37"/>
    </row>
    <row r="352" spans="1:13" x14ac:dyDescent="0.3">
      <c r="A352" s="51"/>
      <c r="B352" s="37"/>
      <c r="C352" s="5" t="s">
        <v>12</v>
      </c>
      <c r="D352" s="6">
        <v>0</v>
      </c>
      <c r="E352" s="6">
        <v>0</v>
      </c>
      <c r="F352" s="7"/>
      <c r="G352" s="37"/>
      <c r="H352" s="37"/>
      <c r="I352" s="37"/>
      <c r="J352" s="37"/>
      <c r="K352" s="39" t="e">
        <f t="shared" si="99"/>
        <v>#REF!</v>
      </c>
      <c r="L352" s="37"/>
      <c r="M352" s="37"/>
    </row>
    <row r="353" spans="1:13" x14ac:dyDescent="0.3">
      <c r="A353" s="51"/>
      <c r="B353" s="37"/>
      <c r="C353" s="5" t="s">
        <v>13</v>
      </c>
      <c r="D353" s="6">
        <v>0</v>
      </c>
      <c r="E353" s="6">
        <v>0</v>
      </c>
      <c r="F353" s="8"/>
      <c r="G353" s="37"/>
      <c r="H353" s="37"/>
      <c r="I353" s="37"/>
      <c r="J353" s="37"/>
      <c r="K353" s="39" t="e">
        <f t="shared" si="99"/>
        <v>#REF!</v>
      </c>
      <c r="L353" s="37"/>
      <c r="M353" s="37"/>
    </row>
    <row r="354" spans="1:13" ht="114" customHeight="1" x14ac:dyDescent="0.3">
      <c r="A354" s="52"/>
      <c r="B354" s="38"/>
      <c r="C354" s="5" t="s">
        <v>190</v>
      </c>
      <c r="D354" s="6">
        <v>0</v>
      </c>
      <c r="E354" s="6">
        <v>0</v>
      </c>
      <c r="F354" s="8"/>
      <c r="G354" s="38"/>
      <c r="H354" s="38"/>
      <c r="I354" s="38"/>
      <c r="J354" s="38"/>
      <c r="K354" s="39" t="e">
        <f t="shared" si="99"/>
        <v>#REF!</v>
      </c>
      <c r="L354" s="38"/>
      <c r="M354" s="38"/>
    </row>
    <row r="355" spans="1:13" x14ac:dyDescent="0.3">
      <c r="A355" s="50" t="s">
        <v>144</v>
      </c>
      <c r="B355" s="36" t="s">
        <v>139</v>
      </c>
      <c r="C355" s="5" t="s">
        <v>4</v>
      </c>
      <c r="D355" s="6">
        <v>3114.9</v>
      </c>
      <c r="E355" s="6">
        <v>2150.6999999999998</v>
      </c>
      <c r="F355" s="7">
        <f t="shared" si="94"/>
        <v>0.69045555234517952</v>
      </c>
      <c r="G355" s="36">
        <v>4</v>
      </c>
      <c r="H355" s="36">
        <v>1</v>
      </c>
      <c r="I355" s="36">
        <v>2</v>
      </c>
      <c r="J355" s="36">
        <v>1</v>
      </c>
      <c r="K355" s="39">
        <f t="shared" ref="K355" si="105">H355/G355</f>
        <v>0.25</v>
      </c>
      <c r="L355" s="36" t="s">
        <v>155</v>
      </c>
      <c r="M355" s="36" t="s">
        <v>218</v>
      </c>
    </row>
    <row r="356" spans="1:13" x14ac:dyDescent="0.3">
      <c r="A356" s="51"/>
      <c r="B356" s="37"/>
      <c r="C356" s="5" t="s">
        <v>14</v>
      </c>
      <c r="D356" s="6">
        <v>3114.9</v>
      </c>
      <c r="E356" s="6">
        <v>2150.6999999999998</v>
      </c>
      <c r="F356" s="7">
        <f t="shared" si="94"/>
        <v>0.69045555234517952</v>
      </c>
      <c r="G356" s="37"/>
      <c r="H356" s="37"/>
      <c r="I356" s="37"/>
      <c r="J356" s="37"/>
      <c r="K356" s="39" t="e">
        <f>(K353+0.5*K354)/#REF!</f>
        <v>#REF!</v>
      </c>
      <c r="L356" s="37"/>
      <c r="M356" s="37"/>
    </row>
    <row r="357" spans="1:13" x14ac:dyDescent="0.3">
      <c r="A357" s="51"/>
      <c r="B357" s="37"/>
      <c r="C357" s="5" t="s">
        <v>12</v>
      </c>
      <c r="D357" s="6">
        <v>0</v>
      </c>
      <c r="E357" s="6">
        <v>0</v>
      </c>
      <c r="F357" s="7"/>
      <c r="G357" s="37"/>
      <c r="H357" s="37"/>
      <c r="I357" s="37"/>
      <c r="J357" s="37"/>
      <c r="K357" s="39" t="e">
        <f t="shared" si="99"/>
        <v>#REF!</v>
      </c>
      <c r="L357" s="37"/>
      <c r="M357" s="37"/>
    </row>
    <row r="358" spans="1:13" x14ac:dyDescent="0.3">
      <c r="A358" s="51"/>
      <c r="B358" s="37"/>
      <c r="C358" s="5" t="s">
        <v>13</v>
      </c>
      <c r="D358" s="6">
        <v>0</v>
      </c>
      <c r="E358" s="6">
        <v>0</v>
      </c>
      <c r="F358" s="8"/>
      <c r="G358" s="37"/>
      <c r="H358" s="37"/>
      <c r="I358" s="37"/>
      <c r="J358" s="37"/>
      <c r="K358" s="39" t="e">
        <f t="shared" si="99"/>
        <v>#REF!</v>
      </c>
      <c r="L358" s="37"/>
      <c r="M358" s="37"/>
    </row>
    <row r="359" spans="1:13" ht="74.400000000000006" customHeight="1" x14ac:dyDescent="0.3">
      <c r="A359" s="52"/>
      <c r="B359" s="38"/>
      <c r="C359" s="5" t="s">
        <v>190</v>
      </c>
      <c r="D359" s="6">
        <v>0</v>
      </c>
      <c r="E359" s="6">
        <v>0</v>
      </c>
      <c r="F359" s="8"/>
      <c r="G359" s="38"/>
      <c r="H359" s="38"/>
      <c r="I359" s="38"/>
      <c r="J359" s="38"/>
      <c r="K359" s="39" t="e">
        <f t="shared" si="99"/>
        <v>#REF!</v>
      </c>
      <c r="L359" s="38"/>
      <c r="M359" s="38"/>
    </row>
    <row r="360" spans="1:13" x14ac:dyDescent="0.3">
      <c r="A360" s="50" t="s">
        <v>145</v>
      </c>
      <c r="B360" s="36" t="s">
        <v>140</v>
      </c>
      <c r="C360" s="5" t="s">
        <v>4</v>
      </c>
      <c r="D360" s="6">
        <v>50</v>
      </c>
      <c r="E360" s="6">
        <v>0</v>
      </c>
      <c r="F360" s="7">
        <f t="shared" si="94"/>
        <v>0</v>
      </c>
      <c r="G360" s="36">
        <v>1</v>
      </c>
      <c r="H360" s="36">
        <v>0</v>
      </c>
      <c r="I360" s="36">
        <v>0</v>
      </c>
      <c r="J360" s="36">
        <v>1</v>
      </c>
      <c r="K360" s="39">
        <f t="shared" ref="K360" si="106">H360/G360</f>
        <v>0</v>
      </c>
      <c r="L360" s="36" t="s">
        <v>183</v>
      </c>
      <c r="M360" s="36" t="s">
        <v>220</v>
      </c>
    </row>
    <row r="361" spans="1:13" x14ac:dyDescent="0.3">
      <c r="A361" s="51"/>
      <c r="B361" s="37"/>
      <c r="C361" s="5" t="s">
        <v>14</v>
      </c>
      <c r="D361" s="6">
        <v>50</v>
      </c>
      <c r="E361" s="6">
        <v>0</v>
      </c>
      <c r="F361" s="7">
        <f t="shared" si="94"/>
        <v>0</v>
      </c>
      <c r="G361" s="37"/>
      <c r="H361" s="37"/>
      <c r="I361" s="37"/>
      <c r="J361" s="37"/>
      <c r="K361" s="39" t="e">
        <f>(K358+0.5*K359)/#REF!</f>
        <v>#REF!</v>
      </c>
      <c r="L361" s="37"/>
      <c r="M361" s="37"/>
    </row>
    <row r="362" spans="1:13" x14ac:dyDescent="0.3">
      <c r="A362" s="51"/>
      <c r="B362" s="37"/>
      <c r="C362" s="5" t="s">
        <v>12</v>
      </c>
      <c r="D362" s="6">
        <v>0</v>
      </c>
      <c r="E362" s="6">
        <v>0</v>
      </c>
      <c r="F362" s="7"/>
      <c r="G362" s="37"/>
      <c r="H362" s="37"/>
      <c r="I362" s="37"/>
      <c r="J362" s="37"/>
      <c r="K362" s="39" t="e">
        <f t="shared" si="99"/>
        <v>#REF!</v>
      </c>
      <c r="L362" s="37"/>
      <c r="M362" s="37"/>
    </row>
    <row r="363" spans="1:13" x14ac:dyDescent="0.3">
      <c r="A363" s="51"/>
      <c r="B363" s="37"/>
      <c r="C363" s="5" t="s">
        <v>13</v>
      </c>
      <c r="D363" s="6">
        <v>0</v>
      </c>
      <c r="E363" s="6">
        <v>0</v>
      </c>
      <c r="F363" s="8"/>
      <c r="G363" s="37"/>
      <c r="H363" s="37"/>
      <c r="I363" s="37"/>
      <c r="J363" s="37"/>
      <c r="K363" s="39" t="e">
        <f t="shared" si="99"/>
        <v>#REF!</v>
      </c>
      <c r="L363" s="37"/>
      <c r="M363" s="37"/>
    </row>
    <row r="364" spans="1:13" ht="36" customHeight="1" x14ac:dyDescent="0.3">
      <c r="A364" s="52"/>
      <c r="B364" s="38"/>
      <c r="C364" s="5" t="s">
        <v>190</v>
      </c>
      <c r="D364" s="6">
        <v>0</v>
      </c>
      <c r="E364" s="6">
        <v>0</v>
      </c>
      <c r="F364" s="8"/>
      <c r="G364" s="38"/>
      <c r="H364" s="38"/>
      <c r="I364" s="38"/>
      <c r="J364" s="38"/>
      <c r="K364" s="39" t="e">
        <f t="shared" si="99"/>
        <v>#REF!</v>
      </c>
      <c r="L364" s="38"/>
      <c r="M364" s="38"/>
    </row>
    <row r="365" spans="1:13" x14ac:dyDescent="0.3">
      <c r="A365" s="50" t="s">
        <v>146</v>
      </c>
      <c r="B365" s="36" t="s">
        <v>258</v>
      </c>
      <c r="C365" s="5" t="s">
        <v>4</v>
      </c>
      <c r="D365" s="6">
        <v>322035.90000000002</v>
      </c>
      <c r="E365" s="6">
        <v>157707.31</v>
      </c>
      <c r="F365" s="7">
        <f>E365/D365</f>
        <v>0.4897196554794046</v>
      </c>
      <c r="G365" s="36">
        <v>12</v>
      </c>
      <c r="H365" s="36">
        <v>1</v>
      </c>
      <c r="I365" s="36">
        <v>7</v>
      </c>
      <c r="J365" s="36">
        <v>4</v>
      </c>
      <c r="K365" s="39">
        <f t="shared" ref="K365" si="107">H365/G365</f>
        <v>8.3333333333333329E-2</v>
      </c>
      <c r="L365" s="36" t="s">
        <v>183</v>
      </c>
      <c r="M365" s="36" t="s">
        <v>219</v>
      </c>
    </row>
    <row r="366" spans="1:13" x14ac:dyDescent="0.3">
      <c r="A366" s="51"/>
      <c r="B366" s="37"/>
      <c r="C366" s="5" t="s">
        <v>14</v>
      </c>
      <c r="D366" s="6">
        <v>269622</v>
      </c>
      <c r="E366" s="6">
        <v>138281.71</v>
      </c>
      <c r="F366" s="7">
        <f>E366/D366</f>
        <v>0.51287250298566134</v>
      </c>
      <c r="G366" s="37"/>
      <c r="H366" s="37"/>
      <c r="I366" s="37"/>
      <c r="J366" s="37"/>
      <c r="K366" s="39" t="e">
        <f>(K363+0.5*K364)/#REF!</f>
        <v>#REF!</v>
      </c>
      <c r="L366" s="37"/>
      <c r="M366" s="37"/>
    </row>
    <row r="367" spans="1:13" x14ac:dyDescent="0.3">
      <c r="A367" s="51"/>
      <c r="B367" s="37"/>
      <c r="C367" s="5" t="s">
        <v>12</v>
      </c>
      <c r="D367" s="6">
        <v>27501.4</v>
      </c>
      <c r="E367" s="6">
        <v>10240.099999999999</v>
      </c>
      <c r="F367" s="7">
        <f>E367/D367</f>
        <v>0.37234831681296215</v>
      </c>
      <c r="G367" s="37"/>
      <c r="H367" s="37"/>
      <c r="I367" s="37"/>
      <c r="J367" s="37"/>
      <c r="K367" s="39" t="e">
        <f t="shared" si="99"/>
        <v>#REF!</v>
      </c>
      <c r="L367" s="37"/>
      <c r="M367" s="37"/>
    </row>
    <row r="368" spans="1:13" x14ac:dyDescent="0.3">
      <c r="A368" s="51"/>
      <c r="B368" s="37"/>
      <c r="C368" s="5" t="s">
        <v>13</v>
      </c>
      <c r="D368" s="6">
        <v>24912.5</v>
      </c>
      <c r="E368" s="6">
        <v>9185.5</v>
      </c>
      <c r="F368" s="8">
        <f>E368/D368</f>
        <v>0.36871048670346213</v>
      </c>
      <c r="G368" s="37"/>
      <c r="H368" s="37"/>
      <c r="I368" s="37"/>
      <c r="J368" s="37"/>
      <c r="K368" s="39" t="e">
        <f t="shared" si="99"/>
        <v>#REF!</v>
      </c>
      <c r="L368" s="37"/>
      <c r="M368" s="37"/>
    </row>
    <row r="369" spans="1:13" ht="19.2" customHeight="1" x14ac:dyDescent="0.3">
      <c r="A369" s="52"/>
      <c r="B369" s="38"/>
      <c r="C369" s="5" t="s">
        <v>190</v>
      </c>
      <c r="D369" s="6">
        <v>0</v>
      </c>
      <c r="E369" s="6">
        <v>0</v>
      </c>
      <c r="F369" s="8"/>
      <c r="G369" s="38"/>
      <c r="H369" s="38"/>
      <c r="I369" s="38"/>
      <c r="J369" s="38"/>
      <c r="K369" s="39" t="e">
        <f t="shared" si="99"/>
        <v>#REF!</v>
      </c>
      <c r="L369" s="38"/>
      <c r="M369" s="38"/>
    </row>
    <row r="370" spans="1:13" x14ac:dyDescent="0.3">
      <c r="A370" s="53" t="s">
        <v>147</v>
      </c>
      <c r="B370" s="40" t="s">
        <v>148</v>
      </c>
      <c r="C370" s="9" t="s">
        <v>4</v>
      </c>
      <c r="D370" s="10">
        <v>206087</v>
      </c>
      <c r="E370" s="10">
        <v>104899.9</v>
      </c>
      <c r="F370" s="11">
        <f t="shared" si="94"/>
        <v>0.50900784620087625</v>
      </c>
      <c r="G370" s="40">
        <v>2</v>
      </c>
      <c r="H370" s="40">
        <v>0</v>
      </c>
      <c r="I370" s="40">
        <v>2</v>
      </c>
      <c r="J370" s="40">
        <v>0</v>
      </c>
      <c r="K370" s="43">
        <f t="shared" ref="K370" si="108">H370/G370</f>
        <v>0</v>
      </c>
      <c r="L370" s="40" t="s">
        <v>214</v>
      </c>
      <c r="M370" s="40"/>
    </row>
    <row r="371" spans="1:13" x14ac:dyDescent="0.3">
      <c r="A371" s="54"/>
      <c r="B371" s="41"/>
      <c r="C371" s="9" t="s">
        <v>14</v>
      </c>
      <c r="D371" s="10">
        <v>206087</v>
      </c>
      <c r="E371" s="10">
        <v>52450</v>
      </c>
      <c r="F371" s="11">
        <f t="shared" si="94"/>
        <v>0.25450416571642076</v>
      </c>
      <c r="G371" s="41"/>
      <c r="H371" s="41"/>
      <c r="I371" s="41"/>
      <c r="J371" s="41"/>
      <c r="K371" s="43" t="e">
        <f>(K368+0.5*K369)/#REF!</f>
        <v>#REF!</v>
      </c>
      <c r="L371" s="41"/>
      <c r="M371" s="41"/>
    </row>
    <row r="372" spans="1:13" x14ac:dyDescent="0.3">
      <c r="A372" s="54"/>
      <c r="B372" s="41"/>
      <c r="C372" s="9" t="s">
        <v>12</v>
      </c>
      <c r="D372" s="10">
        <v>0</v>
      </c>
      <c r="E372" s="10">
        <v>36733.699999999997</v>
      </c>
      <c r="F372" s="11"/>
      <c r="G372" s="41"/>
      <c r="H372" s="41"/>
      <c r="I372" s="41"/>
      <c r="J372" s="41"/>
      <c r="K372" s="43" t="e">
        <f t="shared" si="99"/>
        <v>#REF!</v>
      </c>
      <c r="L372" s="41"/>
      <c r="M372" s="41"/>
    </row>
    <row r="373" spans="1:13" x14ac:dyDescent="0.3">
      <c r="A373" s="54"/>
      <c r="B373" s="41"/>
      <c r="C373" s="9" t="s">
        <v>13</v>
      </c>
      <c r="D373" s="10">
        <v>0</v>
      </c>
      <c r="E373" s="10">
        <v>15716.2</v>
      </c>
      <c r="F373" s="11"/>
      <c r="G373" s="41"/>
      <c r="H373" s="41"/>
      <c r="I373" s="41"/>
      <c r="J373" s="41"/>
      <c r="K373" s="43" t="e">
        <f t="shared" si="99"/>
        <v>#REF!</v>
      </c>
      <c r="L373" s="41"/>
      <c r="M373" s="41"/>
    </row>
    <row r="374" spans="1:13" ht="39.6" customHeight="1" x14ac:dyDescent="0.3">
      <c r="A374" s="55"/>
      <c r="B374" s="42"/>
      <c r="C374" s="9" t="s">
        <v>190</v>
      </c>
      <c r="D374" s="10">
        <v>0</v>
      </c>
      <c r="E374" s="10">
        <v>0</v>
      </c>
      <c r="F374" s="11"/>
      <c r="G374" s="42"/>
      <c r="H374" s="42"/>
      <c r="I374" s="42"/>
      <c r="J374" s="42"/>
      <c r="K374" s="43" t="e">
        <f t="shared" si="99"/>
        <v>#REF!</v>
      </c>
      <c r="L374" s="42"/>
      <c r="M374" s="42"/>
    </row>
    <row r="375" spans="1:13" x14ac:dyDescent="0.3">
      <c r="A375" s="50" t="s">
        <v>149</v>
      </c>
      <c r="B375" s="36" t="s">
        <v>150</v>
      </c>
      <c r="C375" s="5" t="s">
        <v>4</v>
      </c>
      <c r="D375" s="6">
        <v>206087</v>
      </c>
      <c r="E375" s="6">
        <v>104899.9</v>
      </c>
      <c r="F375" s="7">
        <f t="shared" si="94"/>
        <v>0.50900784620087625</v>
      </c>
      <c r="G375" s="36">
        <v>2</v>
      </c>
      <c r="H375" s="36">
        <v>0</v>
      </c>
      <c r="I375" s="36">
        <v>2</v>
      </c>
      <c r="J375" s="36">
        <v>0</v>
      </c>
      <c r="K375" s="39">
        <f t="shared" ref="K375" si="109">H375/G375</f>
        <v>0</v>
      </c>
      <c r="L375" s="36" t="s">
        <v>214</v>
      </c>
      <c r="M375" s="33" t="s">
        <v>243</v>
      </c>
    </row>
    <row r="376" spans="1:13" x14ac:dyDescent="0.3">
      <c r="A376" s="51"/>
      <c r="B376" s="37"/>
      <c r="C376" s="5" t="s">
        <v>14</v>
      </c>
      <c r="D376" s="6">
        <v>206087</v>
      </c>
      <c r="E376" s="6">
        <v>52450</v>
      </c>
      <c r="F376" s="7">
        <f t="shared" si="94"/>
        <v>0.25450416571642076</v>
      </c>
      <c r="G376" s="37"/>
      <c r="H376" s="37"/>
      <c r="I376" s="37"/>
      <c r="J376" s="37"/>
      <c r="K376" s="39" t="e">
        <f>(K373+0.5*K374)/#REF!</f>
        <v>#REF!</v>
      </c>
      <c r="L376" s="37"/>
      <c r="M376" s="34"/>
    </row>
    <row r="377" spans="1:13" x14ac:dyDescent="0.3">
      <c r="A377" s="51"/>
      <c r="B377" s="37"/>
      <c r="C377" s="5" t="s">
        <v>12</v>
      </c>
      <c r="D377" s="6">
        <v>0</v>
      </c>
      <c r="E377" s="6">
        <v>36733.699999999997</v>
      </c>
      <c r="F377" s="7"/>
      <c r="G377" s="37"/>
      <c r="H377" s="37"/>
      <c r="I377" s="37"/>
      <c r="J377" s="37"/>
      <c r="K377" s="39" t="e">
        <f t="shared" si="99"/>
        <v>#REF!</v>
      </c>
      <c r="L377" s="37"/>
      <c r="M377" s="34"/>
    </row>
    <row r="378" spans="1:13" x14ac:dyDescent="0.3">
      <c r="A378" s="51"/>
      <c r="B378" s="37"/>
      <c r="C378" s="5" t="s">
        <v>13</v>
      </c>
      <c r="D378" s="6">
        <v>0</v>
      </c>
      <c r="E378" s="6">
        <v>15716.2</v>
      </c>
      <c r="F378" s="8"/>
      <c r="G378" s="37"/>
      <c r="H378" s="37"/>
      <c r="I378" s="37"/>
      <c r="J378" s="37"/>
      <c r="K378" s="39" t="e">
        <f t="shared" si="99"/>
        <v>#REF!</v>
      </c>
      <c r="L378" s="37"/>
      <c r="M378" s="34"/>
    </row>
    <row r="379" spans="1:13" ht="238.2" customHeight="1" x14ac:dyDescent="0.3">
      <c r="A379" s="52"/>
      <c r="B379" s="38"/>
      <c r="C379" s="5" t="s">
        <v>190</v>
      </c>
      <c r="D379" s="6">
        <v>0</v>
      </c>
      <c r="E379" s="6">
        <v>0</v>
      </c>
      <c r="F379" s="8"/>
      <c r="G379" s="38"/>
      <c r="H379" s="38"/>
      <c r="I379" s="38"/>
      <c r="J379" s="38"/>
      <c r="K379" s="39" t="e">
        <f t="shared" si="99"/>
        <v>#REF!</v>
      </c>
      <c r="L379" s="38"/>
      <c r="M379" s="35"/>
    </row>
    <row r="380" spans="1:13" x14ac:dyDescent="0.3">
      <c r="A380" s="28"/>
      <c r="B380" s="27"/>
      <c r="C380" s="27"/>
      <c r="D380" s="27"/>
      <c r="E380" s="27"/>
      <c r="F380" s="27"/>
      <c r="G380" s="27"/>
      <c r="H380" s="27"/>
      <c r="I380" s="27"/>
      <c r="J380" s="27"/>
      <c r="K380" s="27"/>
      <c r="L380" s="27"/>
      <c r="M380" s="27"/>
    </row>
    <row r="381" spans="1:13" x14ac:dyDescent="0.3">
      <c r="A381" s="28"/>
      <c r="B381" s="27"/>
      <c r="C381" s="27"/>
      <c r="D381" s="27"/>
      <c r="E381" s="27"/>
      <c r="F381" s="27"/>
      <c r="G381" s="27"/>
      <c r="H381" s="27"/>
      <c r="I381" s="27"/>
      <c r="J381" s="27"/>
      <c r="K381" s="27"/>
      <c r="L381" s="27"/>
      <c r="M381" s="27"/>
    </row>
    <row r="382" spans="1:13" x14ac:dyDescent="0.3">
      <c r="A382" s="28"/>
      <c r="B382" s="27"/>
      <c r="C382" s="27"/>
      <c r="D382" s="27"/>
      <c r="E382" s="27"/>
      <c r="F382" s="27"/>
      <c r="G382" s="27"/>
      <c r="H382" s="27"/>
      <c r="I382" s="27"/>
      <c r="J382" s="27"/>
      <c r="K382" s="27"/>
      <c r="L382" s="27"/>
      <c r="M382" s="27"/>
    </row>
    <row r="383" spans="1:13" x14ac:dyDescent="0.3">
      <c r="A383" s="28"/>
      <c r="B383" s="27"/>
      <c r="C383" s="27"/>
      <c r="D383" s="27"/>
      <c r="E383" s="27"/>
      <c r="F383" s="27"/>
      <c r="G383" s="27"/>
      <c r="H383" s="27"/>
      <c r="I383" s="27"/>
      <c r="J383" s="27"/>
      <c r="K383" s="27"/>
      <c r="L383" s="27"/>
      <c r="M383" s="27"/>
    </row>
    <row r="384" spans="1:13" x14ac:dyDescent="0.3">
      <c r="A384" s="28"/>
      <c r="B384" s="27"/>
      <c r="C384" s="27"/>
      <c r="D384" s="27"/>
      <c r="E384" s="27"/>
      <c r="F384" s="27"/>
      <c r="G384" s="27"/>
      <c r="H384" s="27"/>
      <c r="I384" s="27"/>
      <c r="J384" s="27"/>
      <c r="K384" s="27"/>
      <c r="L384" s="27"/>
      <c r="M384" s="27"/>
    </row>
    <row r="385" spans="1:13" x14ac:dyDescent="0.3">
      <c r="A385" s="28"/>
      <c r="B385" s="27"/>
      <c r="C385" s="27"/>
      <c r="D385" s="27"/>
      <c r="E385" s="27"/>
      <c r="F385" s="27"/>
      <c r="G385" s="27"/>
      <c r="H385" s="27"/>
      <c r="I385" s="27"/>
      <c r="J385" s="27"/>
      <c r="K385" s="27"/>
      <c r="L385" s="27"/>
      <c r="M385" s="27"/>
    </row>
    <row r="386" spans="1:13" x14ac:dyDescent="0.3">
      <c r="A386" s="28"/>
      <c r="B386" s="27"/>
      <c r="C386" s="27"/>
      <c r="D386" s="27"/>
      <c r="E386" s="27"/>
      <c r="F386" s="27"/>
      <c r="G386" s="27"/>
      <c r="H386" s="27"/>
      <c r="I386" s="27"/>
      <c r="J386" s="27"/>
      <c r="K386" s="27"/>
      <c r="L386" s="27"/>
      <c r="M386" s="27"/>
    </row>
    <row r="387" spans="1:13" x14ac:dyDescent="0.3">
      <c r="A387" s="28"/>
      <c r="B387" s="27"/>
      <c r="C387" s="27"/>
      <c r="D387" s="27"/>
      <c r="E387" s="27"/>
      <c r="F387" s="27"/>
      <c r="G387" s="27"/>
      <c r="H387" s="27"/>
      <c r="I387" s="27"/>
      <c r="J387" s="27"/>
      <c r="K387" s="27"/>
      <c r="L387" s="27"/>
      <c r="M387" s="27"/>
    </row>
    <row r="388" spans="1:13" x14ac:dyDescent="0.3">
      <c r="A388" s="28"/>
      <c r="B388" s="27"/>
      <c r="C388" s="27"/>
      <c r="D388" s="27"/>
      <c r="E388" s="27"/>
      <c r="F388" s="27"/>
      <c r="G388" s="27"/>
      <c r="H388" s="27"/>
      <c r="I388" s="27"/>
      <c r="J388" s="27"/>
      <c r="K388" s="27"/>
      <c r="L388" s="27"/>
      <c r="M388" s="27"/>
    </row>
    <row r="389" spans="1:13" x14ac:dyDescent="0.3">
      <c r="A389" s="28"/>
      <c r="B389" s="27"/>
      <c r="C389" s="27"/>
      <c r="D389" s="27"/>
      <c r="E389" s="27"/>
      <c r="F389" s="27"/>
      <c r="G389" s="27"/>
      <c r="H389" s="27"/>
      <c r="I389" s="27"/>
      <c r="J389" s="27"/>
      <c r="K389" s="27"/>
      <c r="L389" s="27"/>
      <c r="M389" s="27"/>
    </row>
    <row r="390" spans="1:13" x14ac:dyDescent="0.3">
      <c r="A390" s="28"/>
      <c r="B390" s="27"/>
      <c r="C390" s="27"/>
      <c r="D390" s="27"/>
      <c r="E390" s="27"/>
      <c r="F390" s="27"/>
      <c r="G390" s="27"/>
      <c r="H390" s="27"/>
      <c r="I390" s="27"/>
      <c r="J390" s="27"/>
      <c r="K390" s="27"/>
      <c r="L390" s="27"/>
      <c r="M390" s="27"/>
    </row>
    <row r="391" spans="1:13" x14ac:dyDescent="0.3">
      <c r="A391" s="28"/>
      <c r="B391" s="27"/>
      <c r="C391" s="27"/>
      <c r="D391" s="27"/>
      <c r="E391" s="27"/>
      <c r="F391" s="27"/>
      <c r="G391" s="27"/>
      <c r="H391" s="27"/>
      <c r="I391" s="27"/>
      <c r="J391" s="27"/>
      <c r="K391" s="27"/>
      <c r="L391" s="27"/>
      <c r="M391" s="27"/>
    </row>
    <row r="392" spans="1:13" x14ac:dyDescent="0.3">
      <c r="A392" s="28"/>
      <c r="B392" s="27"/>
      <c r="C392" s="27"/>
      <c r="D392" s="27"/>
      <c r="E392" s="27"/>
      <c r="F392" s="27"/>
      <c r="G392" s="27"/>
      <c r="H392" s="27"/>
      <c r="I392" s="27"/>
      <c r="J392" s="27"/>
      <c r="K392" s="27"/>
      <c r="L392" s="27"/>
      <c r="M392" s="27"/>
    </row>
    <row r="393" spans="1:13" x14ac:dyDescent="0.3">
      <c r="A393" s="28"/>
      <c r="B393" s="27"/>
      <c r="C393" s="27"/>
      <c r="D393" s="27"/>
      <c r="E393" s="27"/>
      <c r="F393" s="27"/>
      <c r="G393" s="27"/>
      <c r="H393" s="27"/>
      <c r="I393" s="27"/>
      <c r="J393" s="27"/>
      <c r="K393" s="27"/>
      <c r="L393" s="27"/>
      <c r="M393" s="27"/>
    </row>
    <row r="394" spans="1:13" x14ac:dyDescent="0.3">
      <c r="A394" s="28"/>
      <c r="B394" s="27"/>
      <c r="C394" s="27"/>
      <c r="D394" s="27"/>
      <c r="E394" s="27"/>
      <c r="F394" s="27"/>
      <c r="G394" s="27"/>
      <c r="H394" s="27"/>
      <c r="I394" s="27"/>
      <c r="J394" s="27"/>
      <c r="K394" s="27"/>
      <c r="L394" s="27"/>
      <c r="M394" s="27"/>
    </row>
    <row r="395" spans="1:13" x14ac:dyDescent="0.3">
      <c r="A395" s="28"/>
      <c r="B395" s="27"/>
      <c r="C395" s="27"/>
      <c r="D395" s="27"/>
      <c r="E395" s="27"/>
      <c r="F395" s="27"/>
      <c r="G395" s="27"/>
      <c r="H395" s="27"/>
      <c r="I395" s="27"/>
      <c r="J395" s="27"/>
      <c r="K395" s="27"/>
      <c r="L395" s="27"/>
      <c r="M395" s="27"/>
    </row>
    <row r="396" spans="1:13" x14ac:dyDescent="0.3">
      <c r="A396" s="28"/>
      <c r="B396" s="27"/>
      <c r="C396" s="27"/>
      <c r="D396" s="27"/>
      <c r="E396" s="27"/>
      <c r="F396" s="27"/>
      <c r="G396" s="27"/>
      <c r="H396" s="27"/>
      <c r="I396" s="27"/>
      <c r="J396" s="27"/>
      <c r="K396" s="27"/>
      <c r="L396" s="27"/>
      <c r="M396" s="27"/>
    </row>
    <row r="397" spans="1:13" x14ac:dyDescent="0.3">
      <c r="A397" s="28"/>
      <c r="B397" s="27"/>
      <c r="C397" s="27"/>
      <c r="D397" s="27"/>
      <c r="E397" s="27"/>
      <c r="F397" s="27"/>
      <c r="G397" s="27"/>
      <c r="H397" s="27"/>
      <c r="I397" s="27"/>
      <c r="J397" s="27"/>
      <c r="K397" s="27"/>
      <c r="L397" s="27"/>
      <c r="M397" s="27"/>
    </row>
    <row r="398" spans="1:13" x14ac:dyDescent="0.3">
      <c r="A398" s="28"/>
      <c r="B398" s="27"/>
      <c r="C398" s="27"/>
      <c r="D398" s="27"/>
      <c r="E398" s="27"/>
      <c r="F398" s="27"/>
      <c r="G398" s="27"/>
      <c r="H398" s="27"/>
      <c r="I398" s="27"/>
      <c r="J398" s="27"/>
      <c r="K398" s="27"/>
      <c r="L398" s="27"/>
      <c r="M398" s="27"/>
    </row>
    <row r="399" spans="1:13" x14ac:dyDescent="0.3">
      <c r="A399" s="28"/>
      <c r="B399" s="27"/>
      <c r="C399" s="27"/>
      <c r="D399" s="27"/>
      <c r="E399" s="27"/>
      <c r="F399" s="27"/>
      <c r="G399" s="27"/>
      <c r="H399" s="27"/>
      <c r="I399" s="27"/>
      <c r="J399" s="27"/>
      <c r="K399" s="27"/>
      <c r="L399" s="27"/>
      <c r="M399" s="27"/>
    </row>
    <row r="400" spans="1:13" x14ac:dyDescent="0.3">
      <c r="A400" s="28"/>
      <c r="B400" s="27"/>
      <c r="C400" s="27"/>
      <c r="D400" s="27"/>
      <c r="E400" s="27"/>
      <c r="F400" s="27"/>
      <c r="G400" s="27"/>
      <c r="H400" s="27"/>
      <c r="I400" s="27"/>
      <c r="J400" s="27"/>
      <c r="K400" s="27"/>
      <c r="L400" s="27"/>
      <c r="M400" s="27"/>
    </row>
    <row r="401" spans="1:13" x14ac:dyDescent="0.3">
      <c r="A401" s="28"/>
      <c r="B401" s="27"/>
      <c r="C401" s="27"/>
      <c r="D401" s="27"/>
      <c r="E401" s="27"/>
      <c r="F401" s="27"/>
      <c r="G401" s="27"/>
      <c r="H401" s="27"/>
      <c r="I401" s="27"/>
      <c r="J401" s="27"/>
      <c r="K401" s="27"/>
      <c r="L401" s="27"/>
      <c r="M401" s="27"/>
    </row>
    <row r="402" spans="1:13" x14ac:dyDescent="0.3">
      <c r="A402" s="28"/>
      <c r="B402" s="27"/>
      <c r="C402" s="27"/>
      <c r="D402" s="27"/>
      <c r="E402" s="27"/>
      <c r="F402" s="27"/>
      <c r="G402" s="27"/>
      <c r="H402" s="27"/>
      <c r="I402" s="27"/>
      <c r="J402" s="27"/>
      <c r="K402" s="27"/>
      <c r="L402" s="27"/>
      <c r="M402" s="27"/>
    </row>
    <row r="403" spans="1:13" x14ac:dyDescent="0.3">
      <c r="A403" s="28"/>
      <c r="B403" s="27"/>
      <c r="C403" s="27"/>
      <c r="D403" s="27"/>
      <c r="E403" s="27"/>
      <c r="F403" s="27"/>
      <c r="G403" s="27"/>
      <c r="H403" s="27"/>
      <c r="I403" s="27"/>
      <c r="J403" s="27"/>
      <c r="K403" s="27"/>
      <c r="L403" s="27"/>
      <c r="M403" s="27"/>
    </row>
    <row r="404" spans="1:13" x14ac:dyDescent="0.3">
      <c r="A404" s="28"/>
      <c r="B404" s="27"/>
      <c r="C404" s="27"/>
      <c r="D404" s="27"/>
      <c r="E404" s="27"/>
      <c r="F404" s="27"/>
      <c r="G404" s="27"/>
      <c r="H404" s="27"/>
      <c r="I404" s="27"/>
      <c r="J404" s="27"/>
      <c r="K404" s="27"/>
      <c r="L404" s="27"/>
      <c r="M404" s="27"/>
    </row>
    <row r="405" spans="1:13" x14ac:dyDescent="0.3">
      <c r="A405" s="28"/>
      <c r="B405" s="27"/>
      <c r="C405" s="27"/>
      <c r="D405" s="27"/>
      <c r="E405" s="27"/>
      <c r="F405" s="27"/>
      <c r="G405" s="27"/>
      <c r="H405" s="27"/>
      <c r="I405" s="27"/>
      <c r="J405" s="27"/>
      <c r="K405" s="27"/>
      <c r="L405" s="27"/>
      <c r="M405" s="27"/>
    </row>
    <row r="406" spans="1:13" x14ac:dyDescent="0.3">
      <c r="A406" s="28"/>
      <c r="B406" s="27"/>
      <c r="C406" s="27"/>
      <c r="D406" s="27"/>
      <c r="E406" s="27"/>
      <c r="F406" s="27"/>
      <c r="G406" s="27"/>
      <c r="H406" s="27"/>
      <c r="I406" s="27"/>
      <c r="J406" s="27"/>
      <c r="K406" s="27"/>
      <c r="L406" s="27"/>
      <c r="M406" s="27"/>
    </row>
    <row r="407" spans="1:13" x14ac:dyDescent="0.3">
      <c r="A407" s="28"/>
      <c r="B407" s="27"/>
      <c r="C407" s="27"/>
      <c r="D407" s="27"/>
      <c r="E407" s="27"/>
      <c r="F407" s="27"/>
      <c r="G407" s="27"/>
      <c r="H407" s="27"/>
      <c r="I407" s="27"/>
      <c r="J407" s="27"/>
      <c r="K407" s="27"/>
      <c r="L407" s="27"/>
      <c r="M407" s="27"/>
    </row>
    <row r="408" spans="1:13" x14ac:dyDescent="0.3">
      <c r="A408" s="28"/>
      <c r="B408" s="27"/>
      <c r="C408" s="27"/>
      <c r="D408" s="27"/>
      <c r="E408" s="27"/>
      <c r="F408" s="27"/>
      <c r="G408" s="27"/>
      <c r="H408" s="27"/>
      <c r="I408" s="27"/>
      <c r="J408" s="27"/>
      <c r="K408" s="27"/>
      <c r="L408" s="27"/>
      <c r="M408" s="27"/>
    </row>
    <row r="409" spans="1:13" x14ac:dyDescent="0.3">
      <c r="A409" s="28"/>
      <c r="B409" s="27"/>
      <c r="C409" s="27"/>
      <c r="D409" s="27"/>
      <c r="E409" s="27"/>
      <c r="F409" s="27"/>
      <c r="G409" s="27"/>
      <c r="H409" s="27"/>
      <c r="I409" s="27"/>
      <c r="J409" s="27"/>
      <c r="K409" s="27"/>
      <c r="L409" s="27"/>
      <c r="M409" s="27"/>
    </row>
    <row r="410" spans="1:13" x14ac:dyDescent="0.3">
      <c r="A410" s="28"/>
      <c r="B410" s="27"/>
      <c r="C410" s="27"/>
      <c r="D410" s="27"/>
      <c r="E410" s="27"/>
      <c r="F410" s="27"/>
      <c r="G410" s="27"/>
      <c r="H410" s="27"/>
      <c r="I410" s="27"/>
      <c r="J410" s="27"/>
      <c r="K410" s="27"/>
      <c r="L410" s="27"/>
      <c r="M410" s="27"/>
    </row>
    <row r="411" spans="1:13" x14ac:dyDescent="0.3">
      <c r="A411" s="28"/>
      <c r="B411" s="27"/>
      <c r="C411" s="27"/>
      <c r="D411" s="27"/>
      <c r="E411" s="27"/>
      <c r="F411" s="27"/>
      <c r="G411" s="27"/>
      <c r="H411" s="27"/>
      <c r="I411" s="27"/>
      <c r="J411" s="27"/>
      <c r="K411" s="27"/>
      <c r="L411" s="27"/>
      <c r="M411" s="27"/>
    </row>
    <row r="412" spans="1:13" x14ac:dyDescent="0.3">
      <c r="A412" s="28"/>
      <c r="B412" s="27"/>
      <c r="C412" s="27"/>
      <c r="D412" s="27"/>
      <c r="E412" s="27"/>
      <c r="F412" s="27"/>
      <c r="G412" s="27"/>
      <c r="H412" s="27"/>
      <c r="I412" s="27"/>
      <c r="J412" s="27"/>
      <c r="K412" s="27"/>
      <c r="L412" s="27"/>
      <c r="M412" s="27"/>
    </row>
    <row r="413" spans="1:13" x14ac:dyDescent="0.3">
      <c r="A413" s="28"/>
      <c r="B413" s="27"/>
      <c r="C413" s="27"/>
      <c r="D413" s="27"/>
      <c r="E413" s="27"/>
      <c r="F413" s="27"/>
      <c r="G413" s="27"/>
      <c r="H413" s="27"/>
      <c r="I413" s="27"/>
      <c r="J413" s="27"/>
      <c r="K413" s="27"/>
      <c r="L413" s="27"/>
      <c r="M413" s="27"/>
    </row>
    <row r="414" spans="1:13" x14ac:dyDescent="0.3">
      <c r="A414" s="28"/>
      <c r="B414" s="27"/>
      <c r="C414" s="27"/>
      <c r="D414" s="27"/>
      <c r="E414" s="27"/>
      <c r="F414" s="27"/>
      <c r="G414" s="27"/>
      <c r="H414" s="27"/>
      <c r="I414" s="27"/>
      <c r="J414" s="27"/>
      <c r="K414" s="27"/>
      <c r="L414" s="27"/>
      <c r="M414" s="27"/>
    </row>
    <row r="415" spans="1:13" x14ac:dyDescent="0.3">
      <c r="A415" s="28"/>
      <c r="B415" s="27"/>
      <c r="C415" s="27"/>
      <c r="D415" s="27"/>
      <c r="E415" s="27"/>
      <c r="F415" s="27"/>
      <c r="G415" s="27"/>
      <c r="H415" s="27"/>
      <c r="I415" s="27"/>
      <c r="J415" s="27"/>
      <c r="K415" s="27"/>
      <c r="L415" s="27"/>
      <c r="M415" s="27"/>
    </row>
    <row r="416" spans="1:13" x14ac:dyDescent="0.3">
      <c r="A416" s="28"/>
      <c r="B416" s="27"/>
      <c r="C416" s="27"/>
      <c r="D416" s="27"/>
      <c r="E416" s="27"/>
      <c r="F416" s="27"/>
      <c r="G416" s="27"/>
      <c r="H416" s="27"/>
      <c r="I416" s="27"/>
      <c r="J416" s="27"/>
      <c r="K416" s="27"/>
      <c r="L416" s="27"/>
      <c r="M416" s="27"/>
    </row>
    <row r="417" spans="1:13" x14ac:dyDescent="0.3">
      <c r="A417" s="28"/>
      <c r="B417" s="27"/>
      <c r="C417" s="27"/>
      <c r="D417" s="27"/>
      <c r="E417" s="27"/>
      <c r="F417" s="27"/>
      <c r="G417" s="27"/>
      <c r="H417" s="27"/>
      <c r="I417" s="27"/>
      <c r="J417" s="27"/>
      <c r="K417" s="27"/>
      <c r="L417" s="27"/>
      <c r="M417" s="27"/>
    </row>
    <row r="418" spans="1:13" x14ac:dyDescent="0.3">
      <c r="A418" s="28"/>
      <c r="B418" s="27"/>
      <c r="C418" s="27"/>
      <c r="D418" s="27"/>
      <c r="E418" s="27"/>
      <c r="F418" s="27"/>
      <c r="G418" s="27"/>
      <c r="H418" s="27"/>
      <c r="I418" s="27"/>
      <c r="J418" s="27"/>
      <c r="K418" s="27"/>
      <c r="L418" s="27"/>
      <c r="M418" s="27"/>
    </row>
    <row r="419" spans="1:13" x14ac:dyDescent="0.3">
      <c r="A419" s="28"/>
      <c r="B419" s="27"/>
      <c r="C419" s="27"/>
      <c r="D419" s="27"/>
      <c r="E419" s="27"/>
      <c r="F419" s="27"/>
      <c r="G419" s="27"/>
      <c r="H419" s="27"/>
      <c r="I419" s="27"/>
      <c r="J419" s="27"/>
      <c r="K419" s="27"/>
      <c r="L419" s="27"/>
      <c r="M419" s="27"/>
    </row>
    <row r="420" spans="1:13" x14ac:dyDescent="0.3">
      <c r="A420" s="28"/>
      <c r="B420" s="27"/>
      <c r="C420" s="27"/>
      <c r="D420" s="27"/>
      <c r="E420" s="27"/>
      <c r="F420" s="27"/>
      <c r="G420" s="27"/>
      <c r="H420" s="27"/>
      <c r="I420" s="27"/>
      <c r="J420" s="27"/>
      <c r="K420" s="27"/>
      <c r="L420" s="27"/>
      <c r="M420" s="27"/>
    </row>
    <row r="421" spans="1:13" x14ac:dyDescent="0.3">
      <c r="A421" s="28"/>
      <c r="B421" s="27"/>
      <c r="C421" s="27"/>
      <c r="D421" s="27"/>
      <c r="E421" s="27"/>
      <c r="F421" s="27"/>
      <c r="G421" s="27"/>
      <c r="H421" s="27"/>
      <c r="I421" s="27"/>
      <c r="J421" s="27"/>
      <c r="K421" s="27"/>
      <c r="L421" s="27"/>
      <c r="M421" s="27"/>
    </row>
    <row r="422" spans="1:13" x14ac:dyDescent="0.3">
      <c r="A422" s="28"/>
      <c r="B422" s="27"/>
      <c r="C422" s="27"/>
      <c r="D422" s="27"/>
      <c r="E422" s="27"/>
      <c r="F422" s="27"/>
      <c r="G422" s="27"/>
      <c r="H422" s="27"/>
      <c r="I422" s="27"/>
      <c r="J422" s="27"/>
      <c r="K422" s="27"/>
      <c r="L422" s="27"/>
      <c r="M422" s="27"/>
    </row>
    <row r="423" spans="1:13" x14ac:dyDescent="0.3">
      <c r="A423" s="28"/>
      <c r="B423" s="27"/>
      <c r="C423" s="27"/>
      <c r="D423" s="27"/>
      <c r="E423" s="27"/>
      <c r="F423" s="27"/>
      <c r="G423" s="27"/>
      <c r="H423" s="27"/>
      <c r="I423" s="27"/>
      <c r="J423" s="27"/>
      <c r="K423" s="27"/>
      <c r="L423" s="27"/>
      <c r="M423" s="27"/>
    </row>
    <row r="424" spans="1:13" x14ac:dyDescent="0.3">
      <c r="A424" s="28"/>
      <c r="B424" s="27"/>
      <c r="C424" s="27"/>
      <c r="D424" s="27"/>
      <c r="E424" s="27"/>
      <c r="F424" s="27"/>
      <c r="G424" s="27"/>
      <c r="H424" s="27"/>
      <c r="I424" s="27"/>
      <c r="J424" s="27"/>
      <c r="K424" s="27"/>
      <c r="L424" s="27"/>
      <c r="M424" s="27"/>
    </row>
    <row r="425" spans="1:13" x14ac:dyDescent="0.3">
      <c r="A425" s="28"/>
      <c r="B425" s="27"/>
      <c r="C425" s="27"/>
      <c r="D425" s="27"/>
      <c r="E425" s="27"/>
      <c r="F425" s="27"/>
      <c r="G425" s="27"/>
      <c r="H425" s="27"/>
      <c r="I425" s="27"/>
      <c r="J425" s="27"/>
      <c r="K425" s="27"/>
      <c r="L425" s="27"/>
      <c r="M425" s="27"/>
    </row>
    <row r="426" spans="1:13" x14ac:dyDescent="0.3">
      <c r="A426" s="28"/>
      <c r="B426" s="27"/>
      <c r="C426" s="27"/>
      <c r="D426" s="27"/>
      <c r="E426" s="27"/>
      <c r="F426" s="27"/>
      <c r="G426" s="27"/>
      <c r="H426" s="27"/>
      <c r="I426" s="27"/>
      <c r="J426" s="27"/>
      <c r="K426" s="27"/>
      <c r="L426" s="27"/>
      <c r="M426" s="27"/>
    </row>
    <row r="427" spans="1:13" x14ac:dyDescent="0.3">
      <c r="A427" s="28"/>
      <c r="B427" s="27"/>
      <c r="C427" s="27"/>
      <c r="D427" s="27"/>
      <c r="E427" s="27"/>
      <c r="F427" s="27"/>
      <c r="G427" s="27"/>
      <c r="H427" s="27"/>
      <c r="I427" s="27"/>
      <c r="J427" s="27"/>
      <c r="K427" s="27"/>
      <c r="L427" s="27"/>
      <c r="M427" s="27"/>
    </row>
    <row r="428" spans="1:13" x14ac:dyDescent="0.3">
      <c r="A428" s="28"/>
      <c r="B428" s="27"/>
      <c r="C428" s="27"/>
      <c r="D428" s="27"/>
      <c r="E428" s="27"/>
      <c r="F428" s="27"/>
      <c r="G428" s="27"/>
      <c r="H428" s="27"/>
      <c r="I428" s="27"/>
      <c r="J428" s="27"/>
      <c r="K428" s="27"/>
      <c r="L428" s="27"/>
      <c r="M428" s="27"/>
    </row>
    <row r="429" spans="1:13" x14ac:dyDescent="0.3">
      <c r="A429" s="28"/>
      <c r="B429" s="27"/>
      <c r="C429" s="27"/>
      <c r="D429" s="27"/>
      <c r="E429" s="27"/>
      <c r="F429" s="27"/>
      <c r="G429" s="27"/>
      <c r="H429" s="27"/>
      <c r="I429" s="27"/>
      <c r="J429" s="27"/>
      <c r="K429" s="27"/>
      <c r="L429" s="27"/>
      <c r="M429" s="27"/>
    </row>
    <row r="430" spans="1:13" x14ac:dyDescent="0.3">
      <c r="A430" s="28"/>
      <c r="B430" s="27"/>
      <c r="C430" s="27"/>
      <c r="D430" s="27"/>
      <c r="E430" s="27"/>
      <c r="F430" s="27"/>
      <c r="G430" s="27"/>
      <c r="H430" s="27"/>
      <c r="I430" s="27"/>
      <c r="J430" s="27"/>
      <c r="K430" s="27"/>
      <c r="L430" s="27"/>
      <c r="M430" s="27"/>
    </row>
    <row r="431" spans="1:13" x14ac:dyDescent="0.3">
      <c r="A431" s="28"/>
      <c r="B431" s="27"/>
      <c r="C431" s="27"/>
      <c r="D431" s="27"/>
      <c r="E431" s="27"/>
      <c r="F431" s="27"/>
      <c r="G431" s="27"/>
      <c r="H431" s="27"/>
      <c r="I431" s="27"/>
      <c r="J431" s="27"/>
      <c r="K431" s="27"/>
      <c r="L431" s="27"/>
      <c r="M431" s="27"/>
    </row>
    <row r="432" spans="1:13" x14ac:dyDescent="0.3">
      <c r="A432" s="28"/>
      <c r="B432" s="27"/>
      <c r="C432" s="27"/>
      <c r="D432" s="27"/>
      <c r="E432" s="27"/>
      <c r="F432" s="27"/>
      <c r="G432" s="27"/>
      <c r="H432" s="27"/>
      <c r="I432" s="27"/>
      <c r="J432" s="27"/>
      <c r="K432" s="27"/>
      <c r="L432" s="27"/>
      <c r="M432" s="27"/>
    </row>
    <row r="433" spans="1:13" x14ac:dyDescent="0.3">
      <c r="A433" s="28"/>
      <c r="B433" s="27"/>
      <c r="C433" s="27"/>
      <c r="D433" s="27"/>
      <c r="E433" s="27"/>
      <c r="F433" s="27"/>
      <c r="G433" s="27"/>
      <c r="H433" s="27"/>
      <c r="I433" s="27"/>
      <c r="J433" s="27"/>
      <c r="K433" s="27"/>
      <c r="L433" s="27"/>
      <c r="M433" s="27"/>
    </row>
    <row r="434" spans="1:13" x14ac:dyDescent="0.3">
      <c r="A434" s="28"/>
      <c r="B434" s="27"/>
      <c r="C434" s="27"/>
      <c r="D434" s="27"/>
      <c r="E434" s="27"/>
      <c r="F434" s="27"/>
      <c r="G434" s="27"/>
      <c r="H434" s="27"/>
      <c r="I434" s="27"/>
      <c r="J434" s="27"/>
      <c r="K434" s="27"/>
      <c r="L434" s="27"/>
      <c r="M434" s="27"/>
    </row>
    <row r="435" spans="1:13" x14ac:dyDescent="0.3">
      <c r="A435" s="28"/>
      <c r="B435" s="27"/>
      <c r="C435" s="27"/>
      <c r="D435" s="27"/>
      <c r="E435" s="27"/>
      <c r="F435" s="27"/>
      <c r="G435" s="27"/>
      <c r="H435" s="27"/>
      <c r="I435" s="27"/>
      <c r="J435" s="27"/>
      <c r="K435" s="27"/>
      <c r="L435" s="27"/>
      <c r="M435" s="27"/>
    </row>
    <row r="436" spans="1:13" x14ac:dyDescent="0.3">
      <c r="A436" s="28"/>
      <c r="B436" s="27"/>
      <c r="C436" s="27"/>
      <c r="D436" s="27"/>
      <c r="E436" s="27"/>
      <c r="F436" s="27"/>
      <c r="G436" s="27"/>
      <c r="H436" s="27"/>
      <c r="I436" s="27"/>
      <c r="J436" s="27"/>
      <c r="K436" s="27"/>
      <c r="L436" s="27"/>
      <c r="M436" s="27"/>
    </row>
    <row r="437" spans="1:13" x14ac:dyDescent="0.3">
      <c r="A437" s="28"/>
      <c r="B437" s="27"/>
      <c r="C437" s="27"/>
      <c r="D437" s="27"/>
      <c r="E437" s="27"/>
      <c r="F437" s="27"/>
      <c r="G437" s="27"/>
      <c r="H437" s="27"/>
      <c r="I437" s="27"/>
      <c r="J437" s="27"/>
      <c r="K437" s="27"/>
      <c r="L437" s="27"/>
      <c r="M437" s="27"/>
    </row>
    <row r="438" spans="1:13" x14ac:dyDescent="0.3">
      <c r="A438" s="28"/>
      <c r="B438" s="27"/>
      <c r="C438" s="27"/>
      <c r="D438" s="27"/>
      <c r="E438" s="27"/>
      <c r="F438" s="27"/>
      <c r="G438" s="27"/>
      <c r="H438" s="27"/>
      <c r="I438" s="27"/>
      <c r="J438" s="27"/>
      <c r="K438" s="27"/>
      <c r="L438" s="27"/>
      <c r="M438" s="27"/>
    </row>
    <row r="439" spans="1:13" x14ac:dyDescent="0.3">
      <c r="A439" s="28"/>
      <c r="B439" s="27"/>
      <c r="C439" s="27"/>
      <c r="D439" s="27"/>
      <c r="E439" s="27"/>
      <c r="F439" s="27"/>
      <c r="G439" s="27"/>
      <c r="H439" s="27"/>
      <c r="I439" s="27"/>
      <c r="J439" s="27"/>
      <c r="K439" s="27"/>
      <c r="L439" s="27"/>
      <c r="M439" s="27"/>
    </row>
    <row r="440" spans="1:13" x14ac:dyDescent="0.3">
      <c r="A440" s="28"/>
      <c r="B440" s="27"/>
      <c r="C440" s="27"/>
      <c r="D440" s="27"/>
      <c r="E440" s="27"/>
      <c r="F440" s="27"/>
      <c r="G440" s="27"/>
      <c r="H440" s="27"/>
      <c r="I440" s="27"/>
      <c r="J440" s="27"/>
      <c r="K440" s="27"/>
      <c r="L440" s="27"/>
      <c r="M440" s="27"/>
    </row>
    <row r="441" spans="1:13" x14ac:dyDescent="0.3">
      <c r="A441" s="28"/>
      <c r="B441" s="27"/>
      <c r="C441" s="27"/>
      <c r="D441" s="27"/>
      <c r="E441" s="27"/>
      <c r="F441" s="27"/>
      <c r="G441" s="27"/>
      <c r="H441" s="27"/>
      <c r="I441" s="27"/>
      <c r="J441" s="27"/>
      <c r="K441" s="27"/>
      <c r="L441" s="27"/>
      <c r="M441" s="27"/>
    </row>
    <row r="442" spans="1:13" x14ac:dyDescent="0.3">
      <c r="A442" s="28"/>
      <c r="B442" s="27"/>
      <c r="C442" s="27"/>
      <c r="D442" s="27"/>
      <c r="E442" s="27"/>
      <c r="F442" s="27"/>
      <c r="G442" s="27"/>
      <c r="H442" s="27"/>
      <c r="I442" s="27"/>
      <c r="J442" s="27"/>
      <c r="K442" s="27"/>
      <c r="L442" s="27"/>
      <c r="M442" s="27"/>
    </row>
    <row r="443" spans="1:13" x14ac:dyDescent="0.3">
      <c r="A443" s="28"/>
      <c r="B443" s="27"/>
      <c r="C443" s="27"/>
      <c r="D443" s="27"/>
      <c r="E443" s="27"/>
      <c r="F443" s="27"/>
      <c r="G443" s="27"/>
      <c r="H443" s="27"/>
      <c r="I443" s="27"/>
      <c r="J443" s="27"/>
      <c r="K443" s="27"/>
      <c r="L443" s="27"/>
      <c r="M443" s="27"/>
    </row>
    <row r="444" spans="1:13" x14ac:dyDescent="0.3">
      <c r="A444" s="28"/>
      <c r="B444" s="27"/>
      <c r="C444" s="27"/>
      <c r="D444" s="27"/>
      <c r="E444" s="27"/>
      <c r="F444" s="27"/>
      <c r="G444" s="27"/>
      <c r="H444" s="27"/>
      <c r="I444" s="27"/>
      <c r="J444" s="27"/>
      <c r="K444" s="27"/>
      <c r="L444" s="27"/>
      <c r="M444" s="27"/>
    </row>
    <row r="445" spans="1:13" x14ac:dyDescent="0.3">
      <c r="A445" s="28"/>
      <c r="B445" s="27"/>
      <c r="C445" s="27"/>
      <c r="D445" s="27"/>
      <c r="E445" s="27"/>
      <c r="F445" s="27"/>
      <c r="G445" s="27"/>
      <c r="H445" s="27"/>
      <c r="I445" s="27"/>
      <c r="J445" s="27"/>
      <c r="K445" s="27"/>
      <c r="L445" s="27"/>
      <c r="M445" s="27"/>
    </row>
    <row r="446" spans="1:13" x14ac:dyDescent="0.3">
      <c r="A446" s="28"/>
      <c r="B446" s="27"/>
      <c r="C446" s="27"/>
      <c r="D446" s="27"/>
      <c r="E446" s="27"/>
      <c r="F446" s="27"/>
      <c r="G446" s="27"/>
      <c r="H446" s="27"/>
      <c r="I446" s="27"/>
      <c r="J446" s="27"/>
      <c r="K446" s="27"/>
      <c r="L446" s="27"/>
      <c r="M446" s="27"/>
    </row>
    <row r="447" spans="1:13" x14ac:dyDescent="0.3">
      <c r="A447" s="28"/>
      <c r="B447" s="27"/>
      <c r="C447" s="27"/>
      <c r="D447" s="27"/>
      <c r="E447" s="27"/>
      <c r="F447" s="27"/>
      <c r="G447" s="27"/>
      <c r="H447" s="27"/>
      <c r="I447" s="27"/>
      <c r="J447" s="27"/>
      <c r="K447" s="27"/>
      <c r="L447" s="27"/>
      <c r="M447" s="27"/>
    </row>
    <row r="448" spans="1:13" x14ac:dyDescent="0.3">
      <c r="A448" s="28"/>
      <c r="B448" s="27"/>
      <c r="C448" s="27"/>
      <c r="D448" s="27"/>
      <c r="E448" s="27"/>
      <c r="F448" s="27"/>
      <c r="G448" s="27"/>
      <c r="H448" s="27"/>
      <c r="I448" s="27"/>
      <c r="J448" s="27"/>
      <c r="K448" s="27"/>
      <c r="L448" s="27"/>
      <c r="M448" s="27"/>
    </row>
    <row r="449" spans="1:13" x14ac:dyDescent="0.3">
      <c r="A449" s="28"/>
      <c r="B449" s="27"/>
      <c r="C449" s="27"/>
      <c r="D449" s="27"/>
      <c r="E449" s="27"/>
      <c r="F449" s="27"/>
      <c r="G449" s="27"/>
      <c r="H449" s="27"/>
      <c r="I449" s="27"/>
      <c r="J449" s="27"/>
      <c r="K449" s="27"/>
      <c r="L449" s="27"/>
      <c r="M449" s="27"/>
    </row>
    <row r="450" spans="1:13" x14ac:dyDescent="0.3">
      <c r="A450" s="28"/>
      <c r="B450" s="27"/>
      <c r="C450" s="27"/>
      <c r="D450" s="27"/>
      <c r="E450" s="27"/>
      <c r="F450" s="27"/>
      <c r="G450" s="27"/>
      <c r="H450" s="27"/>
      <c r="I450" s="27"/>
      <c r="J450" s="27"/>
      <c r="K450" s="27"/>
      <c r="L450" s="27"/>
      <c r="M450" s="27"/>
    </row>
    <row r="451" spans="1:13" x14ac:dyDescent="0.3">
      <c r="A451" s="28"/>
      <c r="B451" s="27"/>
      <c r="C451" s="27"/>
      <c r="D451" s="27"/>
      <c r="E451" s="27"/>
      <c r="F451" s="27"/>
      <c r="G451" s="27"/>
      <c r="H451" s="27"/>
      <c r="I451" s="27"/>
      <c r="J451" s="27"/>
      <c r="K451" s="27"/>
      <c r="L451" s="27"/>
      <c r="M451" s="27"/>
    </row>
    <row r="452" spans="1:13" x14ac:dyDescent="0.3">
      <c r="A452" s="28"/>
      <c r="B452" s="27"/>
      <c r="C452" s="27"/>
      <c r="D452" s="27"/>
      <c r="E452" s="27"/>
      <c r="F452" s="27"/>
      <c r="G452" s="27"/>
      <c r="H452" s="27"/>
      <c r="I452" s="27"/>
      <c r="J452" s="27"/>
      <c r="K452" s="27"/>
      <c r="L452" s="27"/>
      <c r="M452" s="27"/>
    </row>
    <row r="453" spans="1:13" x14ac:dyDescent="0.3">
      <c r="A453" s="28"/>
      <c r="B453" s="27"/>
      <c r="C453" s="27"/>
      <c r="D453" s="27"/>
      <c r="E453" s="27"/>
      <c r="F453" s="27"/>
      <c r="G453" s="27"/>
      <c r="H453" s="27"/>
      <c r="I453" s="27"/>
      <c r="J453" s="27"/>
      <c r="K453" s="27"/>
      <c r="L453" s="27"/>
      <c r="M453" s="27"/>
    </row>
    <row r="454" spans="1:13" x14ac:dyDescent="0.3">
      <c r="A454" s="28"/>
      <c r="B454" s="27"/>
      <c r="C454" s="27"/>
      <c r="D454" s="27"/>
      <c r="E454" s="27"/>
      <c r="F454" s="27"/>
      <c r="G454" s="27"/>
      <c r="H454" s="27"/>
      <c r="I454" s="27"/>
      <c r="J454" s="27"/>
      <c r="K454" s="27"/>
      <c r="L454" s="27"/>
      <c r="M454" s="27"/>
    </row>
    <row r="455" spans="1:13" x14ac:dyDescent="0.3">
      <c r="A455" s="28"/>
      <c r="B455" s="27"/>
      <c r="C455" s="27"/>
      <c r="D455" s="27"/>
      <c r="E455" s="27"/>
      <c r="F455" s="27"/>
      <c r="G455" s="27"/>
      <c r="H455" s="27"/>
      <c r="I455" s="27"/>
      <c r="J455" s="27"/>
      <c r="K455" s="27"/>
      <c r="L455" s="27"/>
      <c r="M455" s="27"/>
    </row>
    <row r="456" spans="1:13" x14ac:dyDescent="0.3">
      <c r="A456" s="28"/>
      <c r="B456" s="27"/>
      <c r="C456" s="27"/>
      <c r="D456" s="27"/>
      <c r="E456" s="27"/>
      <c r="F456" s="27"/>
      <c r="G456" s="27"/>
      <c r="H456" s="27"/>
      <c r="I456" s="27"/>
      <c r="J456" s="27"/>
      <c r="K456" s="27"/>
      <c r="L456" s="27"/>
      <c r="M456" s="27"/>
    </row>
    <row r="457" spans="1:13" x14ac:dyDescent="0.3">
      <c r="A457" s="28"/>
      <c r="B457" s="27"/>
      <c r="C457" s="27"/>
      <c r="D457" s="27"/>
      <c r="E457" s="27"/>
      <c r="F457" s="27"/>
      <c r="G457" s="27"/>
      <c r="H457" s="27"/>
      <c r="I457" s="27"/>
      <c r="J457" s="27"/>
      <c r="K457" s="27"/>
      <c r="L457" s="27"/>
      <c r="M457" s="27"/>
    </row>
    <row r="458" spans="1:13" x14ac:dyDescent="0.3">
      <c r="A458" s="28"/>
      <c r="B458" s="27"/>
      <c r="C458" s="27"/>
      <c r="D458" s="27"/>
      <c r="E458" s="27"/>
      <c r="F458" s="27"/>
      <c r="G458" s="27"/>
      <c r="H458" s="27"/>
      <c r="I458" s="27"/>
      <c r="J458" s="27"/>
      <c r="K458" s="27"/>
      <c r="L458" s="27"/>
      <c r="M458" s="27"/>
    </row>
    <row r="459" spans="1:13" x14ac:dyDescent="0.3">
      <c r="A459" s="28"/>
      <c r="B459" s="27"/>
      <c r="C459" s="27"/>
      <c r="D459" s="27"/>
      <c r="E459" s="27"/>
      <c r="F459" s="27"/>
      <c r="G459" s="27"/>
      <c r="H459" s="27"/>
      <c r="I459" s="27"/>
      <c r="J459" s="27"/>
      <c r="K459" s="27"/>
      <c r="L459" s="27"/>
      <c r="M459" s="27"/>
    </row>
    <row r="460" spans="1:13" x14ac:dyDescent="0.3">
      <c r="A460" s="13"/>
      <c r="B460" s="14"/>
      <c r="C460" s="14"/>
      <c r="D460" s="14"/>
      <c r="E460" s="14"/>
      <c r="F460" s="14"/>
      <c r="G460" s="14"/>
      <c r="H460" s="14"/>
      <c r="I460" s="14"/>
      <c r="J460" s="14"/>
      <c r="K460" s="14"/>
      <c r="L460" s="14"/>
      <c r="M460" s="14"/>
    </row>
    <row r="461" spans="1:13" x14ac:dyDescent="0.3">
      <c r="A461" s="13"/>
      <c r="B461" s="14"/>
      <c r="C461" s="14"/>
      <c r="D461" s="14"/>
      <c r="E461" s="14"/>
      <c r="F461" s="14"/>
      <c r="G461" s="14"/>
      <c r="H461" s="14"/>
      <c r="I461" s="14"/>
      <c r="J461" s="14"/>
      <c r="K461" s="14"/>
      <c r="L461" s="14"/>
      <c r="M461" s="14"/>
    </row>
    <row r="462" spans="1:13" x14ac:dyDescent="0.3">
      <c r="A462" s="13"/>
      <c r="B462" s="14"/>
      <c r="C462" s="14"/>
      <c r="D462" s="14"/>
      <c r="E462" s="14"/>
      <c r="F462" s="14"/>
      <c r="G462" s="14"/>
      <c r="H462" s="14"/>
      <c r="I462" s="14"/>
      <c r="J462" s="14"/>
      <c r="K462" s="14"/>
      <c r="L462" s="14"/>
      <c r="M462" s="14"/>
    </row>
    <row r="463" spans="1:13" x14ac:dyDescent="0.3">
      <c r="A463" s="13"/>
      <c r="B463" s="14"/>
      <c r="C463" s="14"/>
      <c r="D463" s="14"/>
      <c r="E463" s="14"/>
      <c r="F463" s="14"/>
      <c r="G463" s="14"/>
      <c r="H463" s="14"/>
      <c r="I463" s="14"/>
      <c r="J463" s="14"/>
      <c r="K463" s="14"/>
      <c r="L463" s="14"/>
      <c r="M463" s="14"/>
    </row>
    <row r="464" spans="1:13" x14ac:dyDescent="0.3">
      <c r="A464" s="13"/>
      <c r="B464" s="14"/>
      <c r="C464" s="14"/>
      <c r="D464" s="14"/>
      <c r="E464" s="14"/>
      <c r="F464" s="14"/>
      <c r="G464" s="14"/>
      <c r="H464" s="14"/>
      <c r="I464" s="14"/>
      <c r="J464" s="14"/>
      <c r="K464" s="14"/>
      <c r="L464" s="14"/>
      <c r="M464" s="14"/>
    </row>
    <row r="465" spans="1:13" x14ac:dyDescent="0.3">
      <c r="A465" s="13"/>
      <c r="B465" s="14"/>
      <c r="C465" s="14"/>
      <c r="D465" s="14"/>
      <c r="E465" s="14"/>
      <c r="F465" s="14"/>
      <c r="G465" s="14"/>
      <c r="H465" s="14"/>
      <c r="I465" s="14"/>
      <c r="J465" s="14"/>
      <c r="K465" s="14"/>
      <c r="L465" s="14"/>
      <c r="M465" s="14"/>
    </row>
    <row r="466" spans="1:13" x14ac:dyDescent="0.3">
      <c r="A466" s="13"/>
      <c r="B466" s="14"/>
      <c r="C466" s="14"/>
      <c r="D466" s="14"/>
      <c r="E466" s="14"/>
      <c r="F466" s="14"/>
      <c r="G466" s="14"/>
      <c r="H466" s="14"/>
      <c r="I466" s="14"/>
      <c r="J466" s="14"/>
      <c r="K466" s="14"/>
      <c r="L466" s="14"/>
      <c r="M466" s="14"/>
    </row>
    <row r="467" spans="1:13" x14ac:dyDescent="0.3">
      <c r="A467" s="13"/>
      <c r="B467" s="14"/>
      <c r="C467" s="14"/>
      <c r="D467" s="14"/>
      <c r="E467" s="14"/>
      <c r="F467" s="14"/>
      <c r="G467" s="14"/>
      <c r="H467" s="14"/>
      <c r="I467" s="14"/>
      <c r="J467" s="14"/>
      <c r="K467" s="14"/>
      <c r="L467" s="14"/>
      <c r="M467" s="14"/>
    </row>
    <row r="468" spans="1:13" x14ac:dyDescent="0.3">
      <c r="A468" s="13"/>
      <c r="B468" s="14"/>
      <c r="C468" s="14"/>
      <c r="D468" s="14"/>
      <c r="E468" s="14"/>
      <c r="F468" s="14"/>
      <c r="G468" s="14"/>
      <c r="H468" s="14"/>
      <c r="I468" s="14"/>
      <c r="J468" s="14"/>
      <c r="K468" s="14"/>
      <c r="L468" s="14"/>
      <c r="M468" s="14"/>
    </row>
    <row r="469" spans="1:13" x14ac:dyDescent="0.3">
      <c r="A469" s="13"/>
      <c r="B469" s="14"/>
      <c r="C469" s="14"/>
      <c r="D469" s="14"/>
      <c r="E469" s="14"/>
      <c r="F469" s="14"/>
      <c r="G469" s="14"/>
      <c r="H469" s="14"/>
      <c r="I469" s="14"/>
      <c r="J469" s="14"/>
      <c r="K469" s="14"/>
      <c r="L469" s="14"/>
      <c r="M469" s="14"/>
    </row>
    <row r="470" spans="1:13" x14ac:dyDescent="0.3">
      <c r="A470" s="13"/>
      <c r="B470" s="14"/>
      <c r="C470" s="14"/>
      <c r="D470" s="14"/>
      <c r="E470" s="14"/>
      <c r="F470" s="14"/>
      <c r="G470" s="14"/>
      <c r="H470" s="14"/>
      <c r="I470" s="14"/>
      <c r="J470" s="14"/>
      <c r="K470" s="14"/>
      <c r="L470" s="14"/>
      <c r="M470" s="14"/>
    </row>
    <row r="471" spans="1:13" x14ac:dyDescent="0.3">
      <c r="A471" s="13"/>
      <c r="B471" s="14"/>
      <c r="C471" s="14"/>
      <c r="D471" s="14"/>
      <c r="E471" s="14"/>
      <c r="F471" s="14"/>
      <c r="G471" s="14"/>
      <c r="H471" s="14"/>
      <c r="I471" s="14"/>
      <c r="J471" s="14"/>
      <c r="K471" s="14"/>
      <c r="L471" s="14"/>
      <c r="M471" s="14"/>
    </row>
    <row r="472" spans="1:13" x14ac:dyDescent="0.3">
      <c r="A472" s="13"/>
      <c r="B472" s="14"/>
      <c r="C472" s="14"/>
      <c r="D472" s="14"/>
      <c r="E472" s="14"/>
      <c r="F472" s="14"/>
      <c r="G472" s="14"/>
      <c r="H472" s="14"/>
      <c r="I472" s="14"/>
      <c r="J472" s="14"/>
      <c r="K472" s="14"/>
      <c r="L472" s="14"/>
      <c r="M472" s="14"/>
    </row>
    <row r="473" spans="1:13" x14ac:dyDescent="0.3">
      <c r="A473" s="13"/>
      <c r="B473" s="14"/>
      <c r="C473" s="14"/>
      <c r="D473" s="14"/>
      <c r="E473" s="14"/>
      <c r="F473" s="14"/>
      <c r="G473" s="14"/>
      <c r="H473" s="14"/>
      <c r="I473" s="14"/>
      <c r="J473" s="14"/>
      <c r="K473" s="14"/>
      <c r="L473" s="14"/>
      <c r="M473" s="14"/>
    </row>
    <row r="474" spans="1:13" x14ac:dyDescent="0.3">
      <c r="A474" s="13"/>
      <c r="B474" s="14"/>
      <c r="C474" s="14"/>
      <c r="D474" s="14"/>
      <c r="E474" s="14"/>
      <c r="F474" s="14"/>
      <c r="G474" s="14"/>
      <c r="H474" s="14"/>
      <c r="I474" s="14"/>
      <c r="J474" s="14"/>
      <c r="K474" s="14"/>
      <c r="L474" s="14"/>
      <c r="M474" s="14"/>
    </row>
    <row r="475" spans="1:13" x14ac:dyDescent="0.3">
      <c r="A475" s="13"/>
      <c r="B475" s="14"/>
      <c r="C475" s="14"/>
      <c r="D475" s="14"/>
      <c r="E475" s="14"/>
      <c r="F475" s="14"/>
      <c r="G475" s="14"/>
      <c r="H475" s="14"/>
      <c r="I475" s="14"/>
      <c r="J475" s="14"/>
      <c r="K475" s="14"/>
      <c r="L475" s="14"/>
      <c r="M475" s="14"/>
    </row>
    <row r="476" spans="1:13" x14ac:dyDescent="0.3">
      <c r="A476" s="13"/>
      <c r="B476" s="14"/>
      <c r="C476" s="14"/>
      <c r="D476" s="14"/>
      <c r="E476" s="14"/>
      <c r="F476" s="14"/>
      <c r="G476" s="14"/>
      <c r="H476" s="14"/>
      <c r="I476" s="14"/>
      <c r="J476" s="14"/>
      <c r="K476" s="14"/>
      <c r="L476" s="14"/>
      <c r="M476" s="14"/>
    </row>
    <row r="477" spans="1:13" x14ac:dyDescent="0.3">
      <c r="A477" s="13"/>
      <c r="B477" s="14"/>
      <c r="C477" s="14"/>
      <c r="D477" s="14"/>
      <c r="E477" s="14"/>
      <c r="F477" s="14"/>
      <c r="G477" s="14"/>
      <c r="H477" s="14"/>
      <c r="I477" s="14"/>
      <c r="J477" s="14"/>
      <c r="K477" s="14"/>
      <c r="L477" s="14"/>
      <c r="M477" s="14"/>
    </row>
    <row r="478" spans="1:13" x14ac:dyDescent="0.3">
      <c r="A478" s="13"/>
      <c r="B478" s="14"/>
      <c r="C478" s="14"/>
      <c r="D478" s="14"/>
      <c r="E478" s="14"/>
      <c r="F478" s="14"/>
      <c r="G478" s="14"/>
      <c r="H478" s="14"/>
      <c r="I478" s="14"/>
      <c r="J478" s="14"/>
      <c r="K478" s="14"/>
      <c r="L478" s="14"/>
      <c r="M478" s="14"/>
    </row>
    <row r="479" spans="1:13" x14ac:dyDescent="0.3">
      <c r="A479" s="13"/>
      <c r="B479" s="14"/>
      <c r="C479" s="14"/>
      <c r="D479" s="14"/>
      <c r="E479" s="14"/>
      <c r="F479" s="14"/>
      <c r="G479" s="14"/>
      <c r="H479" s="14"/>
      <c r="I479" s="14"/>
      <c r="J479" s="14"/>
      <c r="K479" s="14"/>
      <c r="L479" s="14"/>
      <c r="M479" s="14"/>
    </row>
    <row r="480" spans="1:13" x14ac:dyDescent="0.3">
      <c r="A480" s="13"/>
      <c r="B480" s="14"/>
      <c r="C480" s="14"/>
      <c r="D480" s="14"/>
      <c r="E480" s="14"/>
      <c r="F480" s="14"/>
      <c r="G480" s="14"/>
      <c r="H480" s="14"/>
      <c r="I480" s="14"/>
      <c r="J480" s="14"/>
      <c r="K480" s="14"/>
      <c r="L480" s="14"/>
      <c r="M480" s="14"/>
    </row>
    <row r="481" spans="1:13" x14ac:dyDescent="0.3">
      <c r="A481" s="13"/>
      <c r="B481" s="14"/>
      <c r="C481" s="14"/>
      <c r="D481" s="14"/>
      <c r="E481" s="14"/>
      <c r="F481" s="14"/>
      <c r="G481" s="14"/>
      <c r="H481" s="14"/>
      <c r="I481" s="14"/>
      <c r="J481" s="14"/>
      <c r="K481" s="14"/>
      <c r="L481" s="14"/>
      <c r="M481" s="14"/>
    </row>
    <row r="482" spans="1:13" x14ac:dyDescent="0.3">
      <c r="A482" s="13"/>
      <c r="B482" s="14"/>
      <c r="C482" s="14"/>
      <c r="D482" s="14"/>
      <c r="E482" s="14"/>
      <c r="F482" s="14"/>
      <c r="G482" s="14"/>
      <c r="H482" s="14"/>
      <c r="I482" s="14"/>
      <c r="J482" s="14"/>
      <c r="K482" s="14"/>
      <c r="L482" s="14"/>
      <c r="M482" s="14"/>
    </row>
    <row r="483" spans="1:13" x14ac:dyDescent="0.3">
      <c r="A483" s="13"/>
      <c r="B483" s="14"/>
      <c r="C483" s="14"/>
      <c r="D483" s="14"/>
      <c r="E483" s="14"/>
      <c r="F483" s="14"/>
      <c r="G483" s="14"/>
      <c r="H483" s="14"/>
      <c r="I483" s="14"/>
      <c r="J483" s="14"/>
      <c r="K483" s="14"/>
      <c r="L483" s="14"/>
      <c r="M483" s="14"/>
    </row>
    <row r="484" spans="1:13" x14ac:dyDescent="0.3">
      <c r="A484" s="13"/>
      <c r="B484" s="14"/>
      <c r="C484" s="14"/>
      <c r="D484" s="14"/>
      <c r="E484" s="14"/>
      <c r="F484" s="14"/>
      <c r="G484" s="14"/>
      <c r="H484" s="14"/>
      <c r="I484" s="14"/>
      <c r="J484" s="14"/>
      <c r="K484" s="14"/>
      <c r="L484" s="14"/>
      <c r="M484" s="14"/>
    </row>
    <row r="485" spans="1:13" x14ac:dyDescent="0.3">
      <c r="A485" s="13"/>
      <c r="B485" s="14"/>
      <c r="C485" s="14"/>
      <c r="D485" s="14"/>
      <c r="E485" s="14"/>
      <c r="F485" s="14"/>
      <c r="G485" s="14"/>
      <c r="H485" s="14"/>
      <c r="I485" s="14"/>
      <c r="J485" s="14"/>
      <c r="K485" s="14"/>
      <c r="L485" s="14"/>
      <c r="M485" s="14"/>
    </row>
    <row r="486" spans="1:13" x14ac:dyDescent="0.3">
      <c r="A486" s="13"/>
      <c r="B486" s="14"/>
      <c r="C486" s="14"/>
      <c r="D486" s="14"/>
      <c r="E486" s="14"/>
      <c r="F486" s="14"/>
      <c r="G486" s="14"/>
      <c r="H486" s="14"/>
      <c r="I486" s="14"/>
      <c r="J486" s="14"/>
      <c r="K486" s="14"/>
      <c r="L486" s="14"/>
      <c r="M486" s="14"/>
    </row>
    <row r="487" spans="1:13" x14ac:dyDescent="0.3">
      <c r="A487" s="13"/>
      <c r="B487" s="14"/>
      <c r="C487" s="14"/>
      <c r="D487" s="14"/>
      <c r="E487" s="14"/>
      <c r="F487" s="14"/>
      <c r="G487" s="14"/>
      <c r="H487" s="14"/>
      <c r="I487" s="14"/>
      <c r="J487" s="14"/>
      <c r="K487" s="14"/>
      <c r="L487" s="14"/>
      <c r="M487" s="14"/>
    </row>
    <row r="488" spans="1:13" x14ac:dyDescent="0.3">
      <c r="A488" s="13"/>
      <c r="B488" s="14"/>
      <c r="C488" s="14"/>
      <c r="D488" s="14"/>
      <c r="E488" s="14"/>
      <c r="F488" s="14"/>
      <c r="G488" s="14"/>
      <c r="H488" s="14"/>
      <c r="I488" s="14"/>
      <c r="J488" s="14"/>
      <c r="K488" s="14"/>
      <c r="L488" s="14"/>
      <c r="M488" s="14"/>
    </row>
    <row r="489" spans="1:13" x14ac:dyDescent="0.3">
      <c r="A489" s="13"/>
      <c r="B489" s="14"/>
      <c r="C489" s="14"/>
      <c r="D489" s="14"/>
      <c r="E489" s="14"/>
      <c r="F489" s="14"/>
      <c r="G489" s="14"/>
      <c r="H489" s="14"/>
      <c r="I489" s="14"/>
      <c r="J489" s="14"/>
      <c r="K489" s="14"/>
      <c r="L489" s="14"/>
      <c r="M489" s="14"/>
    </row>
    <row r="490" spans="1:13" x14ac:dyDescent="0.3">
      <c r="A490" s="13"/>
      <c r="B490" s="14"/>
      <c r="C490" s="14"/>
      <c r="D490" s="14"/>
      <c r="E490" s="14"/>
      <c r="F490" s="14"/>
      <c r="G490" s="14"/>
      <c r="H490" s="14"/>
      <c r="I490" s="14"/>
      <c r="J490" s="14"/>
      <c r="K490" s="14"/>
      <c r="L490" s="14"/>
      <c r="M490" s="14"/>
    </row>
    <row r="491" spans="1:13" x14ac:dyDescent="0.3">
      <c r="A491" s="13"/>
      <c r="B491" s="14"/>
      <c r="C491" s="14"/>
      <c r="D491" s="14"/>
      <c r="E491" s="14"/>
      <c r="F491" s="14"/>
      <c r="G491" s="14"/>
      <c r="H491" s="14"/>
      <c r="I491" s="14"/>
      <c r="J491" s="14"/>
      <c r="K491" s="14"/>
      <c r="L491" s="14"/>
      <c r="M491" s="14"/>
    </row>
    <row r="492" spans="1:13" x14ac:dyDescent="0.3">
      <c r="A492" s="13"/>
      <c r="B492" s="14"/>
      <c r="C492" s="14"/>
      <c r="D492" s="14"/>
      <c r="E492" s="14"/>
      <c r="F492" s="14"/>
      <c r="G492" s="14"/>
      <c r="H492" s="14"/>
      <c r="I492" s="14"/>
      <c r="J492" s="14"/>
      <c r="K492" s="14"/>
      <c r="L492" s="14"/>
      <c r="M492" s="14"/>
    </row>
    <row r="493" spans="1:13" x14ac:dyDescent="0.3">
      <c r="A493" s="13"/>
      <c r="B493" s="14"/>
      <c r="C493" s="14"/>
      <c r="D493" s="14"/>
      <c r="E493" s="14"/>
      <c r="F493" s="14"/>
      <c r="G493" s="14"/>
      <c r="H493" s="14"/>
      <c r="I493" s="14"/>
      <c r="J493" s="14"/>
      <c r="K493" s="14"/>
      <c r="L493" s="14"/>
      <c r="M493" s="14"/>
    </row>
    <row r="494" spans="1:13" x14ac:dyDescent="0.3">
      <c r="A494" s="13"/>
      <c r="B494" s="14"/>
      <c r="C494" s="14"/>
      <c r="D494" s="14"/>
      <c r="E494" s="14"/>
      <c r="F494" s="14"/>
      <c r="G494" s="14"/>
      <c r="H494" s="14"/>
      <c r="I494" s="14"/>
      <c r="J494" s="14"/>
      <c r="K494" s="14"/>
      <c r="L494" s="14"/>
      <c r="M494" s="14"/>
    </row>
    <row r="495" spans="1:13" x14ac:dyDescent="0.3">
      <c r="A495" s="13"/>
      <c r="B495" s="14"/>
      <c r="C495" s="14"/>
      <c r="D495" s="14"/>
      <c r="E495" s="14"/>
      <c r="F495" s="14"/>
      <c r="G495" s="14"/>
      <c r="H495" s="14"/>
      <c r="I495" s="14"/>
      <c r="J495" s="14"/>
      <c r="K495" s="14"/>
      <c r="L495" s="14"/>
      <c r="M495" s="14"/>
    </row>
    <row r="496" spans="1:13" x14ac:dyDescent="0.3">
      <c r="A496" s="13"/>
      <c r="B496" s="14"/>
      <c r="C496" s="14"/>
      <c r="D496" s="14"/>
      <c r="E496" s="14"/>
      <c r="F496" s="14"/>
      <c r="G496" s="14"/>
      <c r="H496" s="14"/>
      <c r="I496" s="14"/>
      <c r="J496" s="14"/>
      <c r="K496" s="14"/>
      <c r="L496" s="14"/>
      <c r="M496" s="14"/>
    </row>
    <row r="497" spans="1:13" x14ac:dyDescent="0.3">
      <c r="A497" s="13"/>
      <c r="B497" s="14"/>
      <c r="C497" s="14"/>
      <c r="D497" s="14"/>
      <c r="E497" s="14"/>
      <c r="F497" s="14"/>
      <c r="G497" s="14"/>
      <c r="H497" s="14"/>
      <c r="I497" s="14"/>
      <c r="J497" s="14"/>
      <c r="K497" s="14"/>
      <c r="L497" s="14"/>
      <c r="M497" s="14"/>
    </row>
    <row r="498" spans="1:13" x14ac:dyDescent="0.3">
      <c r="A498" s="13"/>
      <c r="B498" s="14"/>
      <c r="C498" s="14"/>
      <c r="D498" s="14"/>
      <c r="E498" s="14"/>
      <c r="F498" s="14"/>
      <c r="G498" s="14"/>
      <c r="H498" s="14"/>
      <c r="I498" s="14"/>
      <c r="J498" s="14"/>
      <c r="K498" s="14"/>
      <c r="L498" s="14"/>
      <c r="M498" s="14"/>
    </row>
    <row r="499" spans="1:13" x14ac:dyDescent="0.3">
      <c r="A499" s="13"/>
      <c r="B499" s="14"/>
      <c r="C499" s="14"/>
      <c r="D499" s="14"/>
      <c r="E499" s="14"/>
      <c r="F499" s="14"/>
      <c r="G499" s="14"/>
      <c r="H499" s="14"/>
      <c r="I499" s="14"/>
      <c r="J499" s="14"/>
      <c r="K499" s="14"/>
      <c r="L499" s="14"/>
      <c r="M499" s="14"/>
    </row>
    <row r="500" spans="1:13" x14ac:dyDescent="0.3">
      <c r="A500" s="13"/>
      <c r="B500" s="14"/>
      <c r="C500" s="14"/>
      <c r="D500" s="14"/>
      <c r="E500" s="14"/>
      <c r="F500" s="14"/>
      <c r="G500" s="14"/>
      <c r="H500" s="14"/>
      <c r="I500" s="14"/>
      <c r="J500" s="14"/>
      <c r="K500" s="14"/>
      <c r="L500" s="14"/>
      <c r="M500" s="14"/>
    </row>
    <row r="501" spans="1:13" x14ac:dyDescent="0.3">
      <c r="A501" s="13"/>
      <c r="B501" s="14"/>
      <c r="C501" s="14"/>
      <c r="D501" s="14"/>
      <c r="E501" s="14"/>
      <c r="F501" s="14"/>
      <c r="G501" s="14"/>
      <c r="H501" s="14"/>
      <c r="I501" s="14"/>
      <c r="J501" s="14"/>
      <c r="K501" s="14"/>
      <c r="L501" s="14"/>
      <c r="M501" s="14"/>
    </row>
    <row r="502" spans="1:13" x14ac:dyDescent="0.3">
      <c r="A502" s="13"/>
      <c r="B502" s="14"/>
      <c r="C502" s="14"/>
      <c r="D502" s="14"/>
      <c r="E502" s="14"/>
      <c r="F502" s="14"/>
      <c r="G502" s="14"/>
      <c r="H502" s="14"/>
      <c r="I502" s="14"/>
      <c r="J502" s="14"/>
      <c r="K502" s="14"/>
      <c r="L502" s="14"/>
      <c r="M502" s="14"/>
    </row>
    <row r="503" spans="1:13" x14ac:dyDescent="0.3">
      <c r="A503" s="13"/>
      <c r="B503" s="14"/>
      <c r="C503" s="14"/>
      <c r="D503" s="14"/>
      <c r="E503" s="14"/>
      <c r="F503" s="14"/>
      <c r="G503" s="14"/>
      <c r="H503" s="14"/>
      <c r="I503" s="14"/>
      <c r="J503" s="14"/>
      <c r="K503" s="14"/>
      <c r="L503" s="14"/>
      <c r="M503" s="14"/>
    </row>
    <row r="504" spans="1:13" x14ac:dyDescent="0.3">
      <c r="A504" s="13"/>
      <c r="B504" s="14"/>
      <c r="C504" s="14"/>
      <c r="D504" s="14"/>
      <c r="E504" s="14"/>
      <c r="F504" s="14"/>
      <c r="G504" s="14"/>
      <c r="H504" s="14"/>
      <c r="I504" s="14"/>
      <c r="J504" s="14"/>
      <c r="K504" s="14"/>
      <c r="L504" s="14"/>
      <c r="M504" s="14"/>
    </row>
    <row r="505" spans="1:13" x14ac:dyDescent="0.3">
      <c r="A505" s="13"/>
      <c r="B505" s="14"/>
      <c r="C505" s="14"/>
      <c r="D505" s="14"/>
      <c r="E505" s="14"/>
      <c r="F505" s="14"/>
      <c r="G505" s="14"/>
      <c r="H505" s="14"/>
      <c r="I505" s="14"/>
      <c r="J505" s="14"/>
      <c r="K505" s="14"/>
      <c r="L505" s="14"/>
      <c r="M505" s="14"/>
    </row>
    <row r="506" spans="1:13" x14ac:dyDescent="0.3">
      <c r="A506" s="13"/>
      <c r="B506" s="14"/>
      <c r="C506" s="14"/>
      <c r="D506" s="14"/>
      <c r="E506" s="14"/>
      <c r="F506" s="14"/>
      <c r="G506" s="14"/>
      <c r="H506" s="14"/>
      <c r="I506" s="14"/>
      <c r="J506" s="14"/>
      <c r="K506" s="14"/>
      <c r="L506" s="14"/>
      <c r="M506" s="14"/>
    </row>
    <row r="507" spans="1:13" x14ac:dyDescent="0.3">
      <c r="A507" s="13"/>
      <c r="B507" s="14"/>
      <c r="C507" s="14"/>
      <c r="D507" s="14"/>
      <c r="E507" s="14"/>
      <c r="F507" s="14"/>
      <c r="G507" s="14"/>
      <c r="H507" s="14"/>
      <c r="I507" s="14"/>
      <c r="J507" s="14"/>
      <c r="K507" s="14"/>
      <c r="L507" s="14"/>
      <c r="M507" s="14"/>
    </row>
    <row r="508" spans="1:13" x14ac:dyDescent="0.3">
      <c r="A508" s="13"/>
      <c r="B508" s="14"/>
      <c r="C508" s="14"/>
      <c r="D508" s="14"/>
      <c r="E508" s="14"/>
      <c r="F508" s="14"/>
      <c r="G508" s="14"/>
      <c r="H508" s="14"/>
      <c r="I508" s="14"/>
      <c r="J508" s="14"/>
      <c r="K508" s="14"/>
      <c r="L508" s="14"/>
      <c r="M508" s="14"/>
    </row>
    <row r="509" spans="1:13" x14ac:dyDescent="0.3">
      <c r="A509" s="13"/>
      <c r="B509" s="14"/>
      <c r="C509" s="14"/>
      <c r="D509" s="14"/>
      <c r="E509" s="14"/>
      <c r="F509" s="14"/>
      <c r="G509" s="14"/>
      <c r="H509" s="14"/>
      <c r="I509" s="14"/>
      <c r="J509" s="14"/>
      <c r="K509" s="14"/>
      <c r="L509" s="14"/>
      <c r="M509" s="14"/>
    </row>
    <row r="510" spans="1:13" x14ac:dyDescent="0.3">
      <c r="A510" s="13"/>
      <c r="B510" s="14"/>
      <c r="C510" s="14"/>
      <c r="D510" s="14"/>
      <c r="E510" s="14"/>
      <c r="F510" s="14"/>
      <c r="G510" s="14"/>
      <c r="H510" s="14"/>
      <c r="I510" s="14"/>
      <c r="J510" s="14"/>
      <c r="K510" s="14"/>
      <c r="L510" s="14"/>
      <c r="M510" s="14"/>
    </row>
    <row r="511" spans="1:13" x14ac:dyDescent="0.3">
      <c r="A511" s="13"/>
      <c r="B511" s="14"/>
      <c r="C511" s="14"/>
      <c r="D511" s="14"/>
      <c r="E511" s="14"/>
      <c r="F511" s="14"/>
      <c r="G511" s="14"/>
      <c r="H511" s="14"/>
      <c r="I511" s="14"/>
      <c r="J511" s="14"/>
      <c r="K511" s="14"/>
      <c r="L511" s="14"/>
      <c r="M511" s="14"/>
    </row>
    <row r="512" spans="1:13" x14ac:dyDescent="0.3">
      <c r="A512" s="13"/>
      <c r="B512" s="14"/>
      <c r="C512" s="14"/>
      <c r="D512" s="14"/>
      <c r="E512" s="14"/>
      <c r="F512" s="14"/>
      <c r="G512" s="14"/>
      <c r="H512" s="14"/>
      <c r="I512" s="14"/>
      <c r="J512" s="14"/>
      <c r="K512" s="14"/>
      <c r="L512" s="14"/>
      <c r="M512" s="14"/>
    </row>
    <row r="513" spans="1:13" x14ac:dyDescent="0.3">
      <c r="A513" s="13"/>
      <c r="B513" s="14"/>
      <c r="C513" s="14"/>
      <c r="D513" s="14"/>
      <c r="E513" s="14"/>
      <c r="F513" s="14"/>
      <c r="G513" s="14"/>
      <c r="H513" s="14"/>
      <c r="I513" s="14"/>
      <c r="J513" s="14"/>
      <c r="K513" s="14"/>
      <c r="L513" s="14"/>
      <c r="M513" s="14"/>
    </row>
    <row r="514" spans="1:13" x14ac:dyDescent="0.3">
      <c r="A514" s="13"/>
      <c r="B514" s="14"/>
      <c r="C514" s="14"/>
      <c r="D514" s="14"/>
      <c r="E514" s="14"/>
      <c r="F514" s="14"/>
      <c r="G514" s="14"/>
      <c r="H514" s="14"/>
      <c r="I514" s="14"/>
      <c r="J514" s="14"/>
      <c r="K514" s="14"/>
      <c r="L514" s="14"/>
      <c r="M514" s="14"/>
    </row>
    <row r="515" spans="1:13" x14ac:dyDescent="0.3">
      <c r="A515" s="13"/>
      <c r="B515" s="14"/>
      <c r="C515" s="14"/>
      <c r="D515" s="14"/>
      <c r="E515" s="14"/>
      <c r="F515" s="14"/>
      <c r="G515" s="14"/>
      <c r="H515" s="14"/>
      <c r="I515" s="14"/>
      <c r="J515" s="14"/>
      <c r="K515" s="14"/>
      <c r="L515" s="14"/>
      <c r="M515" s="14"/>
    </row>
    <row r="516" spans="1:13" x14ac:dyDescent="0.3">
      <c r="A516" s="13"/>
      <c r="B516" s="14"/>
      <c r="C516" s="14"/>
      <c r="D516" s="14"/>
      <c r="E516" s="14"/>
      <c r="F516" s="14"/>
      <c r="G516" s="14"/>
      <c r="H516" s="14"/>
      <c r="I516" s="14"/>
      <c r="J516" s="14"/>
      <c r="K516" s="14"/>
      <c r="L516" s="14"/>
      <c r="M516" s="14"/>
    </row>
    <row r="517" spans="1:13" x14ac:dyDescent="0.3">
      <c r="A517" s="13"/>
      <c r="B517" s="14"/>
      <c r="C517" s="14"/>
      <c r="D517" s="14"/>
      <c r="E517" s="14"/>
      <c r="F517" s="14"/>
      <c r="G517" s="14"/>
      <c r="H517" s="14"/>
      <c r="I517" s="14"/>
      <c r="J517" s="14"/>
      <c r="K517" s="14"/>
      <c r="L517" s="14"/>
      <c r="M517" s="14"/>
    </row>
    <row r="518" spans="1:13" x14ac:dyDescent="0.3">
      <c r="A518" s="13"/>
      <c r="B518" s="14"/>
      <c r="C518" s="14"/>
      <c r="D518" s="14"/>
      <c r="E518" s="14"/>
      <c r="F518" s="14"/>
      <c r="G518" s="14"/>
      <c r="H518" s="14"/>
      <c r="I518" s="14"/>
      <c r="J518" s="14"/>
      <c r="K518" s="14"/>
      <c r="L518" s="14"/>
      <c r="M518" s="14"/>
    </row>
    <row r="519" spans="1:13" x14ac:dyDescent="0.3">
      <c r="A519" s="13"/>
      <c r="B519" s="14"/>
      <c r="C519" s="14"/>
      <c r="D519" s="14"/>
      <c r="E519" s="14"/>
      <c r="F519" s="14"/>
      <c r="G519" s="14"/>
      <c r="H519" s="14"/>
      <c r="I519" s="14"/>
      <c r="J519" s="14"/>
      <c r="K519" s="14"/>
      <c r="L519" s="14"/>
      <c r="M519" s="14"/>
    </row>
    <row r="520" spans="1:13" x14ac:dyDescent="0.3">
      <c r="A520" s="13"/>
      <c r="B520" s="14"/>
      <c r="C520" s="14"/>
      <c r="D520" s="14"/>
      <c r="E520" s="14"/>
      <c r="F520" s="14"/>
      <c r="G520" s="14"/>
      <c r="H520" s="14"/>
      <c r="I520" s="14"/>
      <c r="J520" s="14"/>
      <c r="K520" s="14"/>
      <c r="L520" s="14"/>
      <c r="M520" s="14"/>
    </row>
    <row r="521" spans="1:13" x14ac:dyDescent="0.3">
      <c r="A521" s="13"/>
      <c r="B521" s="14"/>
      <c r="C521" s="14"/>
      <c r="D521" s="14"/>
      <c r="E521" s="14"/>
      <c r="F521" s="14"/>
      <c r="G521" s="14"/>
      <c r="H521" s="14"/>
      <c r="I521" s="14"/>
      <c r="J521" s="14"/>
      <c r="K521" s="14"/>
      <c r="L521" s="14"/>
      <c r="M521" s="14"/>
    </row>
    <row r="522" spans="1:13" x14ac:dyDescent="0.3">
      <c r="A522" s="13"/>
      <c r="B522" s="14"/>
      <c r="C522" s="14"/>
      <c r="D522" s="14"/>
      <c r="E522" s="14"/>
      <c r="F522" s="14"/>
      <c r="G522" s="14"/>
      <c r="H522" s="14"/>
      <c r="I522" s="14"/>
      <c r="J522" s="14"/>
      <c r="K522" s="14"/>
      <c r="L522" s="14"/>
      <c r="M522" s="14"/>
    </row>
    <row r="523" spans="1:13" x14ac:dyDescent="0.3">
      <c r="A523" s="13"/>
      <c r="B523" s="14"/>
      <c r="C523" s="14"/>
      <c r="D523" s="14"/>
      <c r="E523" s="14"/>
      <c r="F523" s="14"/>
      <c r="G523" s="14"/>
      <c r="H523" s="14"/>
      <c r="I523" s="14"/>
      <c r="J523" s="14"/>
      <c r="K523" s="14"/>
      <c r="L523" s="14"/>
      <c r="M523" s="14"/>
    </row>
    <row r="524" spans="1:13" x14ac:dyDescent="0.3">
      <c r="A524" s="13"/>
      <c r="B524" s="14"/>
      <c r="C524" s="14"/>
      <c r="D524" s="14"/>
      <c r="E524" s="14"/>
      <c r="F524" s="14"/>
      <c r="G524" s="14"/>
      <c r="H524" s="14"/>
      <c r="I524" s="14"/>
      <c r="J524" s="14"/>
      <c r="K524" s="14"/>
      <c r="L524" s="14"/>
      <c r="M524" s="14"/>
    </row>
    <row r="525" spans="1:13" x14ac:dyDescent="0.3">
      <c r="A525" s="13"/>
      <c r="B525" s="14"/>
      <c r="C525" s="14"/>
      <c r="D525" s="14"/>
      <c r="E525" s="14"/>
      <c r="F525" s="14"/>
      <c r="G525" s="14"/>
      <c r="H525" s="14"/>
      <c r="I525" s="14"/>
      <c r="J525" s="14"/>
      <c r="K525" s="14"/>
      <c r="L525" s="14"/>
      <c r="M525" s="14"/>
    </row>
    <row r="526" spans="1:13" x14ac:dyDescent="0.3">
      <c r="A526" s="13"/>
      <c r="B526" s="14"/>
      <c r="C526" s="14"/>
      <c r="D526" s="14"/>
      <c r="E526" s="14"/>
      <c r="F526" s="14"/>
      <c r="G526" s="14"/>
      <c r="H526" s="14"/>
      <c r="I526" s="14"/>
      <c r="J526" s="14"/>
      <c r="K526" s="14"/>
      <c r="L526" s="14"/>
      <c r="M526" s="14"/>
    </row>
    <row r="527" spans="1:13" x14ac:dyDescent="0.3">
      <c r="A527" s="13"/>
      <c r="B527" s="14"/>
      <c r="C527" s="14"/>
      <c r="D527" s="14"/>
      <c r="E527" s="14"/>
      <c r="F527" s="14"/>
      <c r="G527" s="14"/>
      <c r="H527" s="14"/>
      <c r="I527" s="14"/>
      <c r="J527" s="14"/>
      <c r="K527" s="14"/>
      <c r="L527" s="14"/>
      <c r="M527" s="14"/>
    </row>
    <row r="528" spans="1:13" x14ac:dyDescent="0.3">
      <c r="A528" s="13"/>
      <c r="B528" s="14"/>
      <c r="C528" s="14"/>
      <c r="D528" s="14"/>
      <c r="E528" s="14"/>
      <c r="F528" s="14"/>
      <c r="G528" s="14"/>
      <c r="H528" s="14"/>
      <c r="I528" s="14"/>
      <c r="J528" s="14"/>
      <c r="K528" s="14"/>
      <c r="L528" s="14"/>
      <c r="M528" s="14"/>
    </row>
    <row r="529" spans="1:13" x14ac:dyDescent="0.3">
      <c r="A529" s="13"/>
      <c r="B529" s="14"/>
      <c r="C529" s="14"/>
      <c r="D529" s="14"/>
      <c r="E529" s="14"/>
      <c r="F529" s="14"/>
      <c r="G529" s="14"/>
      <c r="H529" s="14"/>
      <c r="I529" s="14"/>
      <c r="J529" s="14"/>
      <c r="K529" s="14"/>
      <c r="L529" s="14"/>
      <c r="M529" s="14"/>
    </row>
    <row r="530" spans="1:13" x14ac:dyDescent="0.3">
      <c r="A530" s="13"/>
      <c r="B530" s="14"/>
      <c r="C530" s="14"/>
      <c r="D530" s="14"/>
      <c r="E530" s="14"/>
      <c r="F530" s="14"/>
      <c r="G530" s="14"/>
      <c r="H530" s="14"/>
      <c r="I530" s="14"/>
      <c r="J530" s="14"/>
      <c r="K530" s="14"/>
      <c r="L530" s="14"/>
      <c r="M530" s="14"/>
    </row>
    <row r="531" spans="1:13" x14ac:dyDescent="0.3">
      <c r="A531" s="13"/>
      <c r="B531" s="14"/>
      <c r="C531" s="14"/>
      <c r="D531" s="14"/>
      <c r="E531" s="14"/>
      <c r="F531" s="14"/>
      <c r="G531" s="14"/>
      <c r="H531" s="14"/>
      <c r="I531" s="14"/>
      <c r="J531" s="14"/>
      <c r="K531" s="14"/>
      <c r="L531" s="14"/>
      <c r="M531" s="14"/>
    </row>
    <row r="532" spans="1:13" x14ac:dyDescent="0.3">
      <c r="A532" s="13"/>
      <c r="B532" s="14"/>
      <c r="C532" s="14"/>
      <c r="D532" s="14"/>
      <c r="E532" s="14"/>
      <c r="F532" s="14"/>
      <c r="G532" s="14"/>
      <c r="H532" s="14"/>
      <c r="I532" s="14"/>
      <c r="J532" s="14"/>
      <c r="K532" s="14"/>
      <c r="L532" s="14"/>
      <c r="M532" s="14"/>
    </row>
    <row r="533" spans="1:13" x14ac:dyDescent="0.3">
      <c r="A533" s="13"/>
      <c r="B533" s="14"/>
      <c r="C533" s="14"/>
      <c r="D533" s="14"/>
      <c r="E533" s="14"/>
      <c r="F533" s="14"/>
      <c r="G533" s="14"/>
      <c r="H533" s="14"/>
      <c r="I533" s="14"/>
      <c r="J533" s="14"/>
      <c r="K533" s="14"/>
      <c r="L533" s="14"/>
      <c r="M533" s="14"/>
    </row>
    <row r="534" spans="1:13" x14ac:dyDescent="0.3">
      <c r="A534" s="13"/>
      <c r="B534" s="14"/>
      <c r="C534" s="14"/>
      <c r="D534" s="14"/>
      <c r="E534" s="14"/>
      <c r="F534" s="14"/>
      <c r="G534" s="14"/>
      <c r="H534" s="14"/>
      <c r="I534" s="14"/>
      <c r="J534" s="14"/>
      <c r="K534" s="14"/>
      <c r="L534" s="14"/>
      <c r="M534" s="14"/>
    </row>
    <row r="535" spans="1:13" x14ac:dyDescent="0.3">
      <c r="A535" s="13"/>
      <c r="B535" s="14"/>
      <c r="C535" s="14"/>
      <c r="D535" s="14"/>
      <c r="E535" s="14"/>
      <c r="F535" s="14"/>
      <c r="G535" s="14"/>
      <c r="H535" s="14"/>
      <c r="I535" s="14"/>
      <c r="J535" s="14"/>
      <c r="K535" s="14"/>
      <c r="L535" s="14"/>
      <c r="M535" s="14"/>
    </row>
    <row r="536" spans="1:13" x14ac:dyDescent="0.3">
      <c r="A536" s="13"/>
      <c r="B536" s="14"/>
      <c r="C536" s="14"/>
      <c r="D536" s="14"/>
      <c r="E536" s="14"/>
      <c r="F536" s="14"/>
      <c r="G536" s="14"/>
      <c r="H536" s="14"/>
      <c r="I536" s="14"/>
      <c r="J536" s="14"/>
      <c r="K536" s="14"/>
      <c r="L536" s="14"/>
      <c r="M536" s="14"/>
    </row>
    <row r="537" spans="1:13" x14ac:dyDescent="0.3">
      <c r="A537" s="13"/>
      <c r="B537" s="14"/>
      <c r="C537" s="14"/>
      <c r="D537" s="14"/>
      <c r="E537" s="14"/>
      <c r="F537" s="14"/>
      <c r="G537" s="14"/>
      <c r="H537" s="14"/>
      <c r="I537" s="14"/>
      <c r="J537" s="14"/>
      <c r="K537" s="14"/>
      <c r="L537" s="14"/>
      <c r="M537" s="14"/>
    </row>
    <row r="538" spans="1:13" x14ac:dyDescent="0.3">
      <c r="A538" s="13"/>
      <c r="B538" s="14"/>
      <c r="C538" s="14"/>
      <c r="D538" s="14"/>
      <c r="E538" s="14"/>
      <c r="F538" s="14"/>
      <c r="G538" s="14"/>
      <c r="H538" s="14"/>
      <c r="I538" s="14"/>
      <c r="J538" s="14"/>
      <c r="K538" s="14"/>
      <c r="L538" s="14"/>
      <c r="M538" s="14"/>
    </row>
    <row r="539" spans="1:13" x14ac:dyDescent="0.3">
      <c r="A539" s="13"/>
      <c r="B539" s="14"/>
      <c r="C539" s="14"/>
      <c r="D539" s="14"/>
      <c r="E539" s="14"/>
      <c r="F539" s="14"/>
      <c r="G539" s="14"/>
      <c r="H539" s="14"/>
      <c r="I539" s="14"/>
      <c r="J539" s="14"/>
      <c r="K539" s="14"/>
      <c r="L539" s="14"/>
      <c r="M539" s="14"/>
    </row>
    <row r="540" spans="1:13" x14ac:dyDescent="0.3">
      <c r="A540" s="13"/>
      <c r="B540" s="14"/>
      <c r="C540" s="14"/>
      <c r="D540" s="14"/>
      <c r="E540" s="14"/>
      <c r="F540" s="14"/>
      <c r="G540" s="14"/>
      <c r="H540" s="14"/>
      <c r="I540" s="14"/>
      <c r="J540" s="14"/>
      <c r="K540" s="14"/>
      <c r="L540" s="14"/>
      <c r="M540" s="14"/>
    </row>
    <row r="541" spans="1:13" x14ac:dyDescent="0.3">
      <c r="A541" s="13"/>
      <c r="B541" s="14"/>
      <c r="C541" s="14"/>
      <c r="D541" s="14"/>
      <c r="E541" s="14"/>
      <c r="F541" s="14"/>
      <c r="G541" s="14"/>
      <c r="H541" s="14"/>
      <c r="I541" s="14"/>
      <c r="J541" s="14"/>
      <c r="K541" s="14"/>
      <c r="L541" s="14"/>
      <c r="M541" s="14"/>
    </row>
    <row r="542" spans="1:13" x14ac:dyDescent="0.3">
      <c r="A542" s="13"/>
      <c r="B542" s="14"/>
      <c r="C542" s="14"/>
      <c r="D542" s="14"/>
      <c r="E542" s="14"/>
      <c r="F542" s="14"/>
      <c r="G542" s="14"/>
      <c r="H542" s="14"/>
      <c r="I542" s="14"/>
      <c r="J542" s="14"/>
      <c r="K542" s="14"/>
      <c r="L542" s="14"/>
      <c r="M542" s="14"/>
    </row>
    <row r="543" spans="1:13" x14ac:dyDescent="0.3">
      <c r="A543" s="13"/>
      <c r="B543" s="14"/>
      <c r="C543" s="14"/>
      <c r="D543" s="14"/>
      <c r="E543" s="14"/>
      <c r="F543" s="14"/>
      <c r="G543" s="14"/>
      <c r="H543" s="14"/>
      <c r="I543" s="14"/>
      <c r="J543" s="14"/>
      <c r="K543" s="14"/>
      <c r="L543" s="14"/>
      <c r="M543" s="14"/>
    </row>
    <row r="544" spans="1:13" x14ac:dyDescent="0.3">
      <c r="A544" s="13"/>
      <c r="B544" s="14"/>
      <c r="C544" s="14"/>
      <c r="D544" s="14"/>
      <c r="E544" s="14"/>
      <c r="F544" s="14"/>
      <c r="G544" s="14"/>
      <c r="H544" s="14"/>
      <c r="I544" s="14"/>
      <c r="J544" s="14"/>
      <c r="K544" s="14"/>
      <c r="L544" s="14"/>
      <c r="M544" s="14"/>
    </row>
    <row r="545" spans="1:13" x14ac:dyDescent="0.3">
      <c r="A545" s="13"/>
      <c r="B545" s="14"/>
      <c r="C545" s="14"/>
      <c r="D545" s="14"/>
      <c r="E545" s="14"/>
      <c r="F545" s="14"/>
      <c r="G545" s="14"/>
      <c r="H545" s="14"/>
      <c r="I545" s="14"/>
      <c r="J545" s="14"/>
      <c r="K545" s="14"/>
      <c r="L545" s="14"/>
      <c r="M545" s="14"/>
    </row>
    <row r="546" spans="1:13" x14ac:dyDescent="0.3">
      <c r="A546" s="13"/>
      <c r="B546" s="14"/>
      <c r="C546" s="14"/>
      <c r="D546" s="14"/>
      <c r="E546" s="14"/>
      <c r="F546" s="14"/>
      <c r="G546" s="14"/>
      <c r="H546" s="14"/>
      <c r="I546" s="14"/>
      <c r="J546" s="14"/>
      <c r="K546" s="14"/>
      <c r="L546" s="14"/>
      <c r="M546" s="14"/>
    </row>
    <row r="547" spans="1:13" x14ac:dyDescent="0.3">
      <c r="A547" s="13"/>
      <c r="B547" s="14"/>
      <c r="C547" s="14"/>
      <c r="D547" s="14"/>
      <c r="E547" s="14"/>
      <c r="F547" s="14"/>
      <c r="G547" s="14"/>
      <c r="H547" s="14"/>
      <c r="I547" s="14"/>
      <c r="J547" s="14"/>
      <c r="K547" s="14"/>
      <c r="L547" s="14"/>
      <c r="M547" s="14"/>
    </row>
    <row r="548" spans="1:13" x14ac:dyDescent="0.3">
      <c r="A548" s="13"/>
      <c r="B548" s="14"/>
      <c r="C548" s="14"/>
      <c r="D548" s="14"/>
      <c r="E548" s="14"/>
      <c r="F548" s="14"/>
      <c r="G548" s="14"/>
      <c r="H548" s="14"/>
      <c r="I548" s="14"/>
      <c r="J548" s="14"/>
      <c r="K548" s="14"/>
      <c r="L548" s="14"/>
      <c r="M548" s="14"/>
    </row>
    <row r="549" spans="1:13" x14ac:dyDescent="0.3">
      <c r="A549" s="13"/>
      <c r="B549" s="14"/>
      <c r="C549" s="14"/>
      <c r="D549" s="14"/>
      <c r="E549" s="14"/>
      <c r="F549" s="14"/>
      <c r="G549" s="14"/>
      <c r="H549" s="14"/>
      <c r="I549" s="14"/>
      <c r="J549" s="14"/>
      <c r="K549" s="14"/>
      <c r="L549" s="14"/>
      <c r="M549" s="14"/>
    </row>
    <row r="550" spans="1:13" x14ac:dyDescent="0.3">
      <c r="A550" s="13"/>
      <c r="B550" s="14"/>
      <c r="C550" s="14"/>
      <c r="D550" s="14"/>
      <c r="E550" s="14"/>
      <c r="F550" s="14"/>
      <c r="G550" s="14"/>
      <c r="H550" s="14"/>
      <c r="I550" s="14"/>
      <c r="J550" s="14"/>
      <c r="K550" s="14"/>
      <c r="L550" s="14"/>
      <c r="M550" s="14"/>
    </row>
    <row r="551" spans="1:13" x14ac:dyDescent="0.3">
      <c r="A551" s="13"/>
      <c r="B551" s="14"/>
      <c r="C551" s="14"/>
      <c r="D551" s="14"/>
      <c r="E551" s="14"/>
      <c r="F551" s="14"/>
      <c r="G551" s="14"/>
      <c r="H551" s="14"/>
      <c r="I551" s="14"/>
      <c r="J551" s="14"/>
      <c r="K551" s="14"/>
      <c r="L551" s="14"/>
      <c r="M551" s="14"/>
    </row>
    <row r="552" spans="1:13" x14ac:dyDescent="0.3">
      <c r="A552" s="13"/>
      <c r="B552" s="14"/>
      <c r="C552" s="14"/>
      <c r="D552" s="14"/>
      <c r="E552" s="14"/>
      <c r="F552" s="14"/>
      <c r="G552" s="14"/>
      <c r="H552" s="14"/>
      <c r="I552" s="14"/>
      <c r="J552" s="14"/>
      <c r="K552" s="14"/>
      <c r="L552" s="14"/>
      <c r="M552" s="14"/>
    </row>
    <row r="553" spans="1:13" x14ac:dyDescent="0.3">
      <c r="A553" s="13"/>
      <c r="B553" s="14"/>
      <c r="C553" s="14"/>
      <c r="D553" s="14"/>
      <c r="E553" s="14"/>
      <c r="F553" s="14"/>
      <c r="G553" s="14"/>
      <c r="H553" s="14"/>
      <c r="I553" s="14"/>
      <c r="J553" s="14"/>
      <c r="K553" s="14"/>
      <c r="L553" s="14"/>
      <c r="M553" s="14"/>
    </row>
    <row r="554" spans="1:13" x14ac:dyDescent="0.3">
      <c r="A554" s="13"/>
      <c r="B554" s="14"/>
      <c r="C554" s="14"/>
      <c r="D554" s="14"/>
      <c r="E554" s="14"/>
      <c r="F554" s="14"/>
      <c r="G554" s="14"/>
      <c r="H554" s="14"/>
      <c r="I554" s="14"/>
      <c r="J554" s="14"/>
      <c r="K554" s="14"/>
      <c r="L554" s="14"/>
      <c r="M554" s="14"/>
    </row>
    <row r="555" spans="1:13" x14ac:dyDescent="0.3">
      <c r="A555" s="13"/>
      <c r="B555" s="14"/>
      <c r="C555" s="14"/>
      <c r="D555" s="14"/>
      <c r="E555" s="14"/>
      <c r="F555" s="14"/>
      <c r="G555" s="14"/>
      <c r="H555" s="14"/>
      <c r="I555" s="14"/>
      <c r="J555" s="14"/>
      <c r="K555" s="14"/>
      <c r="L555" s="14"/>
      <c r="M555" s="14"/>
    </row>
    <row r="556" spans="1:13" x14ac:dyDescent="0.3">
      <c r="A556" s="13"/>
      <c r="B556" s="14"/>
      <c r="C556" s="14"/>
      <c r="D556" s="14"/>
      <c r="E556" s="14"/>
      <c r="F556" s="14"/>
      <c r="G556" s="14"/>
      <c r="H556" s="14"/>
      <c r="I556" s="14"/>
      <c r="J556" s="14"/>
      <c r="K556" s="14"/>
      <c r="L556" s="14"/>
      <c r="M556" s="14"/>
    </row>
    <row r="557" spans="1:13" x14ac:dyDescent="0.3">
      <c r="A557" s="13"/>
      <c r="B557" s="14"/>
      <c r="C557" s="14"/>
      <c r="D557" s="14"/>
      <c r="E557" s="14"/>
      <c r="F557" s="14"/>
      <c r="G557" s="14"/>
      <c r="H557" s="14"/>
      <c r="I557" s="14"/>
      <c r="J557" s="14"/>
      <c r="K557" s="14"/>
      <c r="L557" s="14"/>
      <c r="M557" s="14"/>
    </row>
    <row r="558" spans="1:13" x14ac:dyDescent="0.3">
      <c r="A558" s="13"/>
      <c r="B558" s="14"/>
      <c r="C558" s="14"/>
      <c r="D558" s="14"/>
      <c r="E558" s="14"/>
      <c r="F558" s="14"/>
      <c r="G558" s="14"/>
      <c r="H558" s="14"/>
      <c r="I558" s="14"/>
      <c r="J558" s="14"/>
      <c r="K558" s="14"/>
      <c r="L558" s="14"/>
      <c r="M558" s="14"/>
    </row>
    <row r="559" spans="1:13" x14ac:dyDescent="0.3">
      <c r="A559" s="13"/>
      <c r="B559" s="14"/>
      <c r="C559" s="14"/>
      <c r="D559" s="14"/>
      <c r="E559" s="14"/>
      <c r="F559" s="14"/>
      <c r="G559" s="14"/>
      <c r="H559" s="14"/>
      <c r="I559" s="14"/>
      <c r="J559" s="14"/>
      <c r="K559" s="14"/>
      <c r="L559" s="14"/>
      <c r="M559" s="14"/>
    </row>
    <row r="560" spans="1:13" x14ac:dyDescent="0.3">
      <c r="A560" s="13"/>
      <c r="B560" s="14"/>
      <c r="C560" s="14"/>
      <c r="D560" s="14"/>
      <c r="E560" s="14"/>
      <c r="F560" s="14"/>
      <c r="G560" s="14"/>
      <c r="H560" s="14"/>
      <c r="I560" s="14"/>
      <c r="J560" s="14"/>
      <c r="K560" s="14"/>
      <c r="L560" s="14"/>
      <c r="M560" s="14"/>
    </row>
    <row r="561" spans="1:13" x14ac:dyDescent="0.3">
      <c r="A561" s="13"/>
      <c r="B561" s="14"/>
      <c r="C561" s="14"/>
      <c r="D561" s="14"/>
      <c r="E561" s="14"/>
      <c r="F561" s="14"/>
      <c r="G561" s="14"/>
      <c r="H561" s="14"/>
      <c r="I561" s="14"/>
      <c r="J561" s="14"/>
      <c r="K561" s="14"/>
      <c r="L561" s="14"/>
      <c r="M561" s="14"/>
    </row>
    <row r="562" spans="1:13" x14ac:dyDescent="0.3">
      <c r="A562" s="13"/>
      <c r="B562" s="14"/>
      <c r="C562" s="14"/>
      <c r="D562" s="14"/>
      <c r="E562" s="14"/>
      <c r="F562" s="14"/>
      <c r="G562" s="14"/>
      <c r="H562" s="14"/>
      <c r="I562" s="14"/>
      <c r="J562" s="14"/>
      <c r="K562" s="14"/>
      <c r="L562" s="14"/>
      <c r="M562" s="14"/>
    </row>
    <row r="563" spans="1:13" x14ac:dyDescent="0.3">
      <c r="A563" s="13"/>
      <c r="B563" s="14"/>
      <c r="C563" s="14"/>
      <c r="D563" s="14"/>
      <c r="E563" s="14"/>
      <c r="F563" s="14"/>
      <c r="G563" s="14"/>
      <c r="H563" s="14"/>
      <c r="I563" s="14"/>
      <c r="J563" s="14"/>
      <c r="K563" s="14"/>
      <c r="L563" s="14"/>
      <c r="M563" s="14"/>
    </row>
    <row r="564" spans="1:13" x14ac:dyDescent="0.3">
      <c r="A564" s="13"/>
      <c r="B564" s="14"/>
      <c r="C564" s="14"/>
      <c r="D564" s="14"/>
      <c r="E564" s="14"/>
      <c r="F564" s="14"/>
      <c r="G564" s="14"/>
      <c r="H564" s="14"/>
      <c r="I564" s="14"/>
      <c r="J564" s="14"/>
      <c r="K564" s="14"/>
      <c r="L564" s="14"/>
      <c r="M564" s="14"/>
    </row>
    <row r="565" spans="1:13" x14ac:dyDescent="0.3">
      <c r="A565" s="13"/>
      <c r="B565" s="14"/>
      <c r="C565" s="14"/>
      <c r="D565" s="14"/>
      <c r="E565" s="14"/>
      <c r="F565" s="14"/>
      <c r="G565" s="14"/>
      <c r="H565" s="14"/>
      <c r="I565" s="14"/>
      <c r="J565" s="14"/>
      <c r="K565" s="14"/>
      <c r="L565" s="14"/>
      <c r="M565" s="14"/>
    </row>
    <row r="566" spans="1:13" x14ac:dyDescent="0.3">
      <c r="A566" s="13"/>
      <c r="B566" s="14"/>
      <c r="C566" s="14"/>
      <c r="D566" s="14"/>
      <c r="E566" s="14"/>
      <c r="F566" s="14"/>
      <c r="G566" s="14"/>
      <c r="H566" s="14"/>
      <c r="I566" s="14"/>
      <c r="J566" s="14"/>
      <c r="K566" s="14"/>
      <c r="L566" s="14"/>
      <c r="M566" s="14"/>
    </row>
    <row r="567" spans="1:13" x14ac:dyDescent="0.3">
      <c r="A567" s="13"/>
      <c r="B567" s="14"/>
      <c r="C567" s="14"/>
      <c r="D567" s="14"/>
      <c r="E567" s="14"/>
      <c r="F567" s="14"/>
      <c r="G567" s="14"/>
      <c r="H567" s="14"/>
      <c r="I567" s="14"/>
      <c r="J567" s="14"/>
      <c r="K567" s="14"/>
      <c r="L567" s="14"/>
      <c r="M567" s="14"/>
    </row>
    <row r="568" spans="1:13" x14ac:dyDescent="0.3">
      <c r="A568" s="13"/>
      <c r="B568" s="14"/>
      <c r="C568" s="14"/>
      <c r="D568" s="14"/>
      <c r="E568" s="14"/>
      <c r="F568" s="14"/>
      <c r="G568" s="14"/>
      <c r="H568" s="14"/>
      <c r="I568" s="14"/>
      <c r="J568" s="14"/>
      <c r="K568" s="14"/>
      <c r="L568" s="14"/>
      <c r="M568" s="14"/>
    </row>
    <row r="569" spans="1:13" x14ac:dyDescent="0.3">
      <c r="A569" s="13"/>
      <c r="B569" s="14"/>
      <c r="C569" s="14"/>
      <c r="D569" s="14"/>
      <c r="E569" s="14"/>
      <c r="F569" s="14"/>
      <c r="G569" s="14"/>
      <c r="H569" s="14"/>
      <c r="I569" s="14"/>
      <c r="J569" s="14"/>
      <c r="K569" s="14"/>
      <c r="L569" s="14"/>
      <c r="M569" s="14"/>
    </row>
    <row r="570" spans="1:13" x14ac:dyDescent="0.3">
      <c r="A570" s="13"/>
      <c r="B570" s="14"/>
      <c r="C570" s="14"/>
      <c r="D570" s="14"/>
      <c r="E570" s="14"/>
      <c r="F570" s="14"/>
      <c r="G570" s="14"/>
      <c r="H570" s="14"/>
      <c r="I570" s="14"/>
      <c r="J570" s="14"/>
      <c r="K570" s="14"/>
      <c r="L570" s="14"/>
      <c r="M570" s="14"/>
    </row>
    <row r="571" spans="1:13" x14ac:dyDescent="0.3">
      <c r="A571" s="13"/>
      <c r="B571" s="14"/>
      <c r="C571" s="14"/>
      <c r="D571" s="14"/>
      <c r="E571" s="14"/>
      <c r="F571" s="14"/>
      <c r="G571" s="14"/>
      <c r="H571" s="14"/>
      <c r="I571" s="14"/>
      <c r="J571" s="14"/>
      <c r="K571" s="14"/>
      <c r="L571" s="14"/>
      <c r="M571" s="14"/>
    </row>
    <row r="572" spans="1:13" x14ac:dyDescent="0.3">
      <c r="A572" s="13"/>
      <c r="B572" s="14"/>
      <c r="C572" s="14"/>
      <c r="D572" s="14"/>
      <c r="E572" s="14"/>
      <c r="F572" s="14"/>
      <c r="G572" s="14"/>
      <c r="H572" s="14"/>
      <c r="I572" s="14"/>
      <c r="J572" s="14"/>
      <c r="K572" s="14"/>
      <c r="L572" s="14"/>
      <c r="M572" s="14"/>
    </row>
    <row r="573" spans="1:13" x14ac:dyDescent="0.3">
      <c r="A573" s="13"/>
      <c r="B573" s="14"/>
      <c r="C573" s="14"/>
      <c r="D573" s="14"/>
      <c r="E573" s="14"/>
      <c r="F573" s="14"/>
      <c r="G573" s="14"/>
      <c r="H573" s="14"/>
      <c r="I573" s="14"/>
      <c r="J573" s="14"/>
      <c r="K573" s="14"/>
      <c r="L573" s="14"/>
      <c r="M573" s="14"/>
    </row>
    <row r="574" spans="1:13" x14ac:dyDescent="0.3">
      <c r="A574" s="13"/>
      <c r="B574" s="14"/>
      <c r="C574" s="14"/>
      <c r="D574" s="14"/>
      <c r="E574" s="14"/>
      <c r="F574" s="14"/>
      <c r="G574" s="14"/>
      <c r="H574" s="14"/>
      <c r="I574" s="14"/>
      <c r="J574" s="14"/>
      <c r="K574" s="14"/>
      <c r="L574" s="14"/>
      <c r="M574" s="14"/>
    </row>
    <row r="575" spans="1:13" x14ac:dyDescent="0.3">
      <c r="A575" s="13"/>
      <c r="B575" s="14"/>
      <c r="C575" s="14"/>
      <c r="D575" s="14"/>
      <c r="E575" s="14"/>
      <c r="F575" s="14"/>
      <c r="G575" s="14"/>
      <c r="H575" s="14"/>
      <c r="I575" s="14"/>
      <c r="J575" s="14"/>
      <c r="K575" s="14"/>
      <c r="L575" s="14"/>
      <c r="M575" s="14"/>
    </row>
    <row r="576" spans="1:13" x14ac:dyDescent="0.3">
      <c r="A576" s="13"/>
      <c r="B576" s="14"/>
      <c r="C576" s="14"/>
      <c r="D576" s="14"/>
      <c r="E576" s="14"/>
      <c r="F576" s="14"/>
      <c r="G576" s="14"/>
      <c r="H576" s="14"/>
      <c r="I576" s="14"/>
      <c r="J576" s="14"/>
      <c r="K576" s="14"/>
      <c r="L576" s="14"/>
      <c r="M576" s="14"/>
    </row>
    <row r="577" spans="1:13" x14ac:dyDescent="0.3">
      <c r="A577" s="13"/>
      <c r="B577" s="14"/>
      <c r="C577" s="14"/>
      <c r="D577" s="14"/>
      <c r="E577" s="14"/>
      <c r="F577" s="14"/>
      <c r="G577" s="14"/>
      <c r="H577" s="14"/>
      <c r="I577" s="14"/>
      <c r="J577" s="14"/>
      <c r="K577" s="14"/>
      <c r="L577" s="14"/>
      <c r="M577" s="14"/>
    </row>
    <row r="578" spans="1:13" x14ac:dyDescent="0.3">
      <c r="A578" s="13"/>
      <c r="B578" s="14"/>
      <c r="C578" s="14"/>
      <c r="D578" s="14"/>
      <c r="E578" s="14"/>
      <c r="F578" s="14"/>
      <c r="G578" s="14"/>
      <c r="H578" s="14"/>
      <c r="I578" s="14"/>
      <c r="J578" s="14"/>
      <c r="K578" s="14"/>
      <c r="L578" s="14"/>
      <c r="M578" s="14"/>
    </row>
    <row r="579" spans="1:13" x14ac:dyDescent="0.3">
      <c r="A579" s="13"/>
      <c r="B579" s="14"/>
      <c r="C579" s="14"/>
      <c r="D579" s="14"/>
      <c r="E579" s="14"/>
      <c r="F579" s="14"/>
      <c r="G579" s="14"/>
      <c r="H579" s="14"/>
      <c r="I579" s="14"/>
      <c r="J579" s="14"/>
      <c r="K579" s="14"/>
      <c r="L579" s="14"/>
      <c r="M579" s="14"/>
    </row>
    <row r="580" spans="1:13" x14ac:dyDescent="0.3">
      <c r="A580" s="13"/>
      <c r="B580" s="14"/>
      <c r="C580" s="14"/>
      <c r="D580" s="14"/>
      <c r="E580" s="14"/>
      <c r="F580" s="14"/>
      <c r="G580" s="14"/>
      <c r="H580" s="14"/>
      <c r="I580" s="14"/>
      <c r="J580" s="14"/>
      <c r="K580" s="14"/>
      <c r="L580" s="14"/>
      <c r="M580" s="14"/>
    </row>
    <row r="581" spans="1:13" x14ac:dyDescent="0.3">
      <c r="A581" s="13"/>
      <c r="B581" s="14"/>
      <c r="C581" s="14"/>
      <c r="D581" s="14"/>
      <c r="E581" s="14"/>
      <c r="F581" s="14"/>
      <c r="G581" s="14"/>
      <c r="H581" s="14"/>
      <c r="I581" s="14"/>
      <c r="J581" s="14"/>
      <c r="K581" s="14"/>
      <c r="L581" s="14"/>
      <c r="M581" s="14"/>
    </row>
    <row r="582" spans="1:13" x14ac:dyDescent="0.3">
      <c r="A582" s="13"/>
      <c r="B582" s="14"/>
      <c r="C582" s="14"/>
      <c r="D582" s="14"/>
      <c r="E582" s="14"/>
      <c r="F582" s="14"/>
      <c r="G582" s="14"/>
      <c r="H582" s="14"/>
      <c r="I582" s="14"/>
      <c r="J582" s="14"/>
      <c r="K582" s="14"/>
      <c r="L582" s="14"/>
      <c r="M582" s="14"/>
    </row>
    <row r="583" spans="1:13" x14ac:dyDescent="0.3">
      <c r="A583" s="13"/>
      <c r="B583" s="14"/>
      <c r="C583" s="14"/>
      <c r="D583" s="14"/>
      <c r="E583" s="14"/>
      <c r="F583" s="14"/>
      <c r="G583" s="14"/>
      <c r="H583" s="14"/>
      <c r="I583" s="14"/>
      <c r="J583" s="14"/>
      <c r="K583" s="14"/>
      <c r="L583" s="14"/>
      <c r="M583" s="14"/>
    </row>
    <row r="584" spans="1:13" x14ac:dyDescent="0.3">
      <c r="A584" s="13"/>
      <c r="B584" s="14"/>
      <c r="C584" s="14"/>
      <c r="D584" s="14"/>
      <c r="E584" s="14"/>
      <c r="F584" s="14"/>
      <c r="G584" s="14"/>
      <c r="H584" s="14"/>
      <c r="I584" s="14"/>
      <c r="J584" s="14"/>
      <c r="K584" s="14"/>
      <c r="L584" s="14"/>
      <c r="M584" s="14"/>
    </row>
    <row r="585" spans="1:13" x14ac:dyDescent="0.3">
      <c r="A585" s="13"/>
      <c r="B585" s="14"/>
      <c r="C585" s="14"/>
      <c r="D585" s="14"/>
      <c r="E585" s="14"/>
      <c r="F585" s="14"/>
      <c r="G585" s="14"/>
      <c r="H585" s="14"/>
      <c r="I585" s="14"/>
      <c r="J585" s="14"/>
      <c r="K585" s="14"/>
      <c r="L585" s="14"/>
      <c r="M585" s="14"/>
    </row>
    <row r="586" spans="1:13" x14ac:dyDescent="0.3">
      <c r="A586" s="13"/>
      <c r="B586" s="14"/>
      <c r="C586" s="14"/>
      <c r="D586" s="14"/>
      <c r="E586" s="14"/>
      <c r="F586" s="14"/>
      <c r="G586" s="14"/>
      <c r="H586" s="14"/>
      <c r="I586" s="14"/>
      <c r="J586" s="14"/>
      <c r="K586" s="14"/>
      <c r="L586" s="14"/>
      <c r="M586" s="14"/>
    </row>
    <row r="587" spans="1:13" x14ac:dyDescent="0.3">
      <c r="A587" s="13"/>
      <c r="B587" s="14"/>
      <c r="C587" s="14"/>
      <c r="D587" s="14"/>
      <c r="E587" s="14"/>
      <c r="F587" s="14"/>
      <c r="G587" s="14"/>
      <c r="H587" s="14"/>
      <c r="I587" s="14"/>
      <c r="J587" s="14"/>
      <c r="K587" s="14"/>
      <c r="L587" s="14"/>
      <c r="M587" s="14"/>
    </row>
    <row r="588" spans="1:13" x14ac:dyDescent="0.3">
      <c r="A588" s="13"/>
      <c r="B588" s="14"/>
      <c r="C588" s="14"/>
      <c r="D588" s="14"/>
      <c r="E588" s="14"/>
      <c r="F588" s="14"/>
      <c r="G588" s="14"/>
      <c r="H588" s="14"/>
      <c r="I588" s="14"/>
      <c r="J588" s="14"/>
      <c r="K588" s="14"/>
      <c r="L588" s="14"/>
      <c r="M588" s="14"/>
    </row>
    <row r="589" spans="1:13" x14ac:dyDescent="0.3">
      <c r="A589" s="13"/>
      <c r="B589" s="14"/>
      <c r="C589" s="14"/>
      <c r="D589" s="14"/>
      <c r="E589" s="14"/>
      <c r="F589" s="14"/>
      <c r="G589" s="14"/>
      <c r="H589" s="14"/>
      <c r="I589" s="14"/>
      <c r="J589" s="14"/>
      <c r="K589" s="14"/>
      <c r="L589" s="14"/>
      <c r="M589" s="14"/>
    </row>
    <row r="590" spans="1:13" x14ac:dyDescent="0.3">
      <c r="A590" s="13"/>
      <c r="B590" s="14"/>
      <c r="C590" s="14"/>
      <c r="D590" s="14"/>
      <c r="E590" s="14"/>
      <c r="F590" s="14"/>
      <c r="G590" s="14"/>
      <c r="H590" s="14"/>
      <c r="I590" s="14"/>
      <c r="J590" s="14"/>
      <c r="K590" s="14"/>
      <c r="L590" s="14"/>
      <c r="M590" s="14"/>
    </row>
    <row r="591" spans="1:13" x14ac:dyDescent="0.3">
      <c r="A591" s="13"/>
      <c r="B591" s="14"/>
      <c r="C591" s="14"/>
      <c r="D591" s="14"/>
      <c r="E591" s="14"/>
      <c r="F591" s="14"/>
      <c r="G591" s="14"/>
      <c r="H591" s="14"/>
      <c r="I591" s="14"/>
      <c r="J591" s="14"/>
      <c r="K591" s="14"/>
      <c r="L591" s="14"/>
      <c r="M591" s="14"/>
    </row>
    <row r="592" spans="1:13" x14ac:dyDescent="0.3">
      <c r="A592" s="13"/>
      <c r="B592" s="14"/>
      <c r="C592" s="14"/>
      <c r="D592" s="14"/>
      <c r="E592" s="14"/>
      <c r="F592" s="14"/>
      <c r="G592" s="14"/>
      <c r="H592" s="14"/>
      <c r="I592" s="14"/>
      <c r="J592" s="14"/>
      <c r="K592" s="14"/>
      <c r="L592" s="14"/>
      <c r="M592" s="14"/>
    </row>
    <row r="593" spans="1:13" x14ac:dyDescent="0.3">
      <c r="A593" s="13"/>
      <c r="B593" s="14"/>
      <c r="C593" s="14"/>
      <c r="D593" s="14"/>
      <c r="E593" s="14"/>
      <c r="F593" s="14"/>
      <c r="G593" s="14"/>
      <c r="H593" s="14"/>
      <c r="I593" s="14"/>
      <c r="J593" s="14"/>
      <c r="K593" s="14"/>
      <c r="L593" s="14"/>
      <c r="M593" s="14"/>
    </row>
    <row r="594" spans="1:13" x14ac:dyDescent="0.3">
      <c r="A594" s="13"/>
      <c r="B594" s="14"/>
      <c r="C594" s="14"/>
      <c r="D594" s="14"/>
      <c r="E594" s="14"/>
      <c r="F594" s="14"/>
      <c r="G594" s="14"/>
      <c r="H594" s="14"/>
      <c r="I594" s="14"/>
      <c r="J594" s="14"/>
      <c r="K594" s="14"/>
      <c r="L594" s="14"/>
      <c r="M594" s="14"/>
    </row>
    <row r="595" spans="1:13" x14ac:dyDescent="0.3">
      <c r="A595" s="13"/>
      <c r="B595" s="14"/>
      <c r="C595" s="14"/>
      <c r="D595" s="14"/>
      <c r="E595" s="14"/>
      <c r="F595" s="14"/>
      <c r="G595" s="14"/>
      <c r="H595" s="14"/>
      <c r="I595" s="14"/>
      <c r="J595" s="14"/>
      <c r="K595" s="14"/>
      <c r="L595" s="14"/>
      <c r="M595" s="14"/>
    </row>
    <row r="596" spans="1:13" x14ac:dyDescent="0.3">
      <c r="A596" s="13"/>
      <c r="B596" s="14"/>
      <c r="C596" s="14"/>
      <c r="D596" s="14"/>
      <c r="E596" s="14"/>
      <c r="F596" s="14"/>
      <c r="G596" s="14"/>
      <c r="H596" s="14"/>
      <c r="I596" s="14"/>
      <c r="J596" s="14"/>
      <c r="K596" s="14"/>
      <c r="L596" s="14"/>
      <c r="M596" s="14"/>
    </row>
    <row r="597" spans="1:13" x14ac:dyDescent="0.3">
      <c r="A597" s="13"/>
      <c r="B597" s="14"/>
      <c r="C597" s="14"/>
      <c r="D597" s="14"/>
      <c r="E597" s="14"/>
      <c r="F597" s="14"/>
      <c r="G597" s="14"/>
      <c r="H597" s="14"/>
      <c r="I597" s="14"/>
      <c r="J597" s="14"/>
      <c r="K597" s="14"/>
      <c r="L597" s="14"/>
      <c r="M597" s="14"/>
    </row>
    <row r="598" spans="1:13" x14ac:dyDescent="0.3">
      <c r="A598" s="13"/>
      <c r="B598" s="14"/>
      <c r="C598" s="14"/>
      <c r="D598" s="14"/>
      <c r="E598" s="14"/>
      <c r="F598" s="14"/>
      <c r="G598" s="14"/>
      <c r="H598" s="14"/>
      <c r="I598" s="14"/>
      <c r="J598" s="14"/>
      <c r="K598" s="14"/>
      <c r="L598" s="14"/>
      <c r="M598" s="14"/>
    </row>
    <row r="599" spans="1:13" x14ac:dyDescent="0.3">
      <c r="A599" s="13"/>
      <c r="B599" s="14"/>
      <c r="C599" s="14"/>
      <c r="D599" s="14"/>
      <c r="E599" s="14"/>
      <c r="F599" s="14"/>
      <c r="G599" s="14"/>
      <c r="H599" s="14"/>
      <c r="I599" s="14"/>
      <c r="J599" s="14"/>
      <c r="K599" s="14"/>
      <c r="L599" s="14"/>
      <c r="M599" s="14"/>
    </row>
    <row r="600" spans="1:13" x14ac:dyDescent="0.3">
      <c r="A600" s="13"/>
      <c r="B600" s="14"/>
      <c r="C600" s="14"/>
      <c r="D600" s="14"/>
      <c r="E600" s="14"/>
      <c r="F600" s="14"/>
      <c r="G600" s="14"/>
      <c r="H600" s="14"/>
      <c r="I600" s="14"/>
      <c r="J600" s="14"/>
      <c r="K600" s="14"/>
      <c r="L600" s="14"/>
      <c r="M600" s="14"/>
    </row>
    <row r="601" spans="1:13" x14ac:dyDescent="0.3">
      <c r="A601" s="13"/>
      <c r="B601" s="14"/>
      <c r="C601" s="14"/>
      <c r="D601" s="14"/>
      <c r="E601" s="14"/>
      <c r="F601" s="14"/>
      <c r="G601" s="14"/>
      <c r="H601" s="14"/>
      <c r="I601" s="14"/>
      <c r="J601" s="14"/>
      <c r="K601" s="14"/>
      <c r="L601" s="14"/>
      <c r="M601" s="14"/>
    </row>
    <row r="602" spans="1:13" x14ac:dyDescent="0.3">
      <c r="A602" s="13"/>
      <c r="B602" s="14"/>
      <c r="C602" s="14"/>
      <c r="D602" s="14"/>
      <c r="E602" s="14"/>
      <c r="F602" s="14"/>
      <c r="G602" s="14"/>
      <c r="H602" s="14"/>
      <c r="I602" s="14"/>
      <c r="J602" s="14"/>
      <c r="K602" s="14"/>
      <c r="L602" s="14"/>
      <c r="M602" s="14"/>
    </row>
    <row r="603" spans="1:13" x14ac:dyDescent="0.3">
      <c r="A603" s="13"/>
      <c r="B603" s="14"/>
      <c r="C603" s="14"/>
      <c r="D603" s="14"/>
      <c r="E603" s="14"/>
      <c r="F603" s="14"/>
      <c r="G603" s="14"/>
      <c r="H603" s="14"/>
      <c r="I603" s="14"/>
      <c r="J603" s="14"/>
      <c r="K603" s="14"/>
      <c r="L603" s="14"/>
      <c r="M603" s="14"/>
    </row>
    <row r="604" spans="1:13" x14ac:dyDescent="0.3">
      <c r="A604" s="13"/>
      <c r="B604" s="14"/>
      <c r="C604" s="14"/>
      <c r="D604" s="14"/>
      <c r="E604" s="14"/>
      <c r="F604" s="14"/>
      <c r="G604" s="14"/>
      <c r="H604" s="14"/>
      <c r="I604" s="14"/>
      <c r="J604" s="14"/>
      <c r="K604" s="14"/>
      <c r="L604" s="14"/>
      <c r="M604" s="14"/>
    </row>
    <row r="605" spans="1:13" x14ac:dyDescent="0.3">
      <c r="A605" s="13"/>
      <c r="B605" s="14"/>
      <c r="C605" s="14"/>
      <c r="D605" s="14"/>
      <c r="E605" s="14"/>
      <c r="F605" s="14"/>
      <c r="G605" s="14"/>
      <c r="H605" s="14"/>
      <c r="I605" s="14"/>
      <c r="J605" s="14"/>
      <c r="K605" s="14"/>
      <c r="L605" s="14"/>
      <c r="M605" s="14"/>
    </row>
    <row r="606" spans="1:13" x14ac:dyDescent="0.3">
      <c r="A606" s="13"/>
      <c r="B606" s="14"/>
      <c r="C606" s="14"/>
      <c r="D606" s="14"/>
      <c r="E606" s="14"/>
      <c r="F606" s="14"/>
      <c r="G606" s="14"/>
      <c r="H606" s="14"/>
      <c r="I606" s="14"/>
      <c r="J606" s="14"/>
      <c r="K606" s="14"/>
      <c r="L606" s="14"/>
      <c r="M606" s="14"/>
    </row>
    <row r="607" spans="1:13" x14ac:dyDescent="0.3">
      <c r="A607" s="13"/>
      <c r="B607" s="14"/>
      <c r="C607" s="14"/>
      <c r="D607" s="14"/>
      <c r="E607" s="14"/>
      <c r="F607" s="14"/>
      <c r="G607" s="14"/>
      <c r="H607" s="14"/>
      <c r="I607" s="14"/>
      <c r="J607" s="14"/>
      <c r="K607" s="14"/>
      <c r="L607" s="14"/>
      <c r="M607" s="14"/>
    </row>
    <row r="608" spans="1:13" x14ac:dyDescent="0.3">
      <c r="A608" s="13"/>
      <c r="B608" s="14"/>
      <c r="C608" s="14"/>
      <c r="D608" s="14"/>
      <c r="E608" s="14"/>
      <c r="F608" s="14"/>
      <c r="G608" s="14"/>
      <c r="H608" s="14"/>
      <c r="I608" s="14"/>
      <c r="J608" s="14"/>
      <c r="K608" s="14"/>
      <c r="L608" s="14"/>
      <c r="M608" s="14"/>
    </row>
    <row r="609" spans="1:13" x14ac:dyDescent="0.3">
      <c r="A609" s="13"/>
      <c r="B609" s="14"/>
      <c r="C609" s="14"/>
      <c r="D609" s="14"/>
      <c r="E609" s="14"/>
      <c r="F609" s="14"/>
      <c r="G609" s="14"/>
      <c r="H609" s="14"/>
      <c r="I609" s="14"/>
      <c r="J609" s="14"/>
      <c r="K609" s="14"/>
      <c r="L609" s="14"/>
      <c r="M609" s="14"/>
    </row>
    <row r="610" spans="1:13" x14ac:dyDescent="0.3">
      <c r="A610" s="13"/>
      <c r="B610" s="14"/>
      <c r="C610" s="14"/>
      <c r="D610" s="14"/>
      <c r="E610" s="14"/>
      <c r="F610" s="14"/>
      <c r="G610" s="14"/>
      <c r="H610" s="14"/>
      <c r="I610" s="14"/>
      <c r="J610" s="14"/>
      <c r="K610" s="14"/>
      <c r="L610" s="14"/>
      <c r="M610" s="14"/>
    </row>
    <row r="611" spans="1:13" x14ac:dyDescent="0.3">
      <c r="A611" s="13"/>
      <c r="B611" s="14"/>
      <c r="C611" s="14"/>
      <c r="D611" s="14"/>
      <c r="E611" s="14"/>
      <c r="F611" s="14"/>
      <c r="G611" s="14"/>
      <c r="H611" s="14"/>
      <c r="I611" s="14"/>
      <c r="J611" s="14"/>
      <c r="K611" s="14"/>
      <c r="L611" s="14"/>
      <c r="M611" s="14"/>
    </row>
    <row r="612" spans="1:13" x14ac:dyDescent="0.3">
      <c r="A612" s="13"/>
      <c r="B612" s="14"/>
      <c r="C612" s="14"/>
      <c r="D612" s="14"/>
      <c r="E612" s="14"/>
      <c r="F612" s="14"/>
      <c r="G612" s="14"/>
      <c r="H612" s="14"/>
      <c r="I612" s="14"/>
      <c r="J612" s="14"/>
      <c r="K612" s="14"/>
      <c r="L612" s="14"/>
      <c r="M612" s="14"/>
    </row>
    <row r="613" spans="1:13" x14ac:dyDescent="0.3">
      <c r="A613" s="13"/>
      <c r="B613" s="14"/>
      <c r="C613" s="14"/>
      <c r="D613" s="14"/>
      <c r="E613" s="14"/>
      <c r="F613" s="14"/>
      <c r="G613" s="14"/>
      <c r="H613" s="14"/>
      <c r="I613" s="14"/>
      <c r="J613" s="14"/>
      <c r="K613" s="14"/>
      <c r="L613" s="14"/>
      <c r="M613" s="14"/>
    </row>
    <row r="614" spans="1:13" x14ac:dyDescent="0.3">
      <c r="A614" s="13"/>
      <c r="B614" s="14"/>
      <c r="C614" s="14"/>
      <c r="D614" s="14"/>
      <c r="E614" s="14"/>
      <c r="F614" s="14"/>
      <c r="G614" s="14"/>
      <c r="H614" s="14"/>
      <c r="I614" s="14"/>
      <c r="J614" s="14"/>
      <c r="K614" s="14"/>
      <c r="L614" s="14"/>
      <c r="M614" s="14"/>
    </row>
    <row r="615" spans="1:13" x14ac:dyDescent="0.3">
      <c r="A615" s="13"/>
      <c r="B615" s="14"/>
      <c r="C615" s="14"/>
      <c r="D615" s="14"/>
      <c r="E615" s="14"/>
      <c r="F615" s="14"/>
      <c r="G615" s="14"/>
      <c r="H615" s="14"/>
      <c r="I615" s="14"/>
      <c r="J615" s="14"/>
      <c r="K615" s="14"/>
      <c r="L615" s="14"/>
      <c r="M615" s="14"/>
    </row>
    <row r="616" spans="1:13" x14ac:dyDescent="0.3">
      <c r="A616" s="13"/>
      <c r="B616" s="14"/>
      <c r="C616" s="14"/>
      <c r="D616" s="14"/>
      <c r="E616" s="14"/>
      <c r="F616" s="14"/>
      <c r="G616" s="14"/>
      <c r="H616" s="14"/>
      <c r="I616" s="14"/>
      <c r="J616" s="14"/>
      <c r="K616" s="14"/>
      <c r="L616" s="14"/>
      <c r="M616" s="14"/>
    </row>
    <row r="617" spans="1:13" x14ac:dyDescent="0.3">
      <c r="A617" s="13"/>
      <c r="B617" s="14"/>
      <c r="C617" s="14"/>
      <c r="D617" s="14"/>
      <c r="E617" s="14"/>
      <c r="F617" s="14"/>
      <c r="G617" s="14"/>
      <c r="H617" s="14"/>
      <c r="I617" s="14"/>
      <c r="J617" s="14"/>
      <c r="K617" s="14"/>
      <c r="L617" s="14"/>
      <c r="M617" s="14"/>
    </row>
    <row r="618" spans="1:13" x14ac:dyDescent="0.3">
      <c r="A618" s="13"/>
      <c r="B618" s="14"/>
      <c r="C618" s="14"/>
      <c r="D618" s="14"/>
      <c r="E618" s="14"/>
      <c r="F618" s="14"/>
      <c r="G618" s="14"/>
      <c r="H618" s="14"/>
      <c r="I618" s="14"/>
      <c r="J618" s="14"/>
      <c r="K618" s="14"/>
      <c r="L618" s="14"/>
      <c r="M618" s="14"/>
    </row>
    <row r="619" spans="1:13" x14ac:dyDescent="0.3">
      <c r="A619" s="13"/>
      <c r="B619" s="14"/>
      <c r="C619" s="14"/>
      <c r="D619" s="14"/>
      <c r="E619" s="14"/>
      <c r="F619" s="14"/>
      <c r="G619" s="14"/>
      <c r="H619" s="14"/>
      <c r="I619" s="14"/>
      <c r="J619" s="14"/>
      <c r="K619" s="14"/>
      <c r="L619" s="14"/>
      <c r="M619" s="14"/>
    </row>
    <row r="620" spans="1:13" x14ac:dyDescent="0.3">
      <c r="A620" s="13"/>
      <c r="B620" s="14"/>
      <c r="C620" s="14"/>
      <c r="D620" s="14"/>
      <c r="E620" s="14"/>
      <c r="F620" s="14"/>
      <c r="G620" s="14"/>
      <c r="H620" s="14"/>
      <c r="I620" s="14"/>
      <c r="J620" s="14"/>
      <c r="K620" s="14"/>
      <c r="L620" s="14"/>
      <c r="M620" s="14"/>
    </row>
    <row r="621" spans="1:13" x14ac:dyDescent="0.3">
      <c r="A621" s="13"/>
      <c r="B621" s="14"/>
      <c r="C621" s="14"/>
      <c r="D621" s="14"/>
      <c r="E621" s="14"/>
      <c r="F621" s="14"/>
      <c r="G621" s="14"/>
      <c r="H621" s="14"/>
      <c r="I621" s="14"/>
      <c r="J621" s="14"/>
      <c r="K621" s="14"/>
      <c r="L621" s="14"/>
      <c r="M621" s="14"/>
    </row>
    <row r="622" spans="1:13" x14ac:dyDescent="0.3">
      <c r="A622" s="13"/>
      <c r="B622" s="14"/>
      <c r="C622" s="14"/>
      <c r="D622" s="14"/>
      <c r="E622" s="14"/>
      <c r="F622" s="14"/>
      <c r="G622" s="14"/>
      <c r="H622" s="14"/>
      <c r="I622" s="14"/>
      <c r="J622" s="14"/>
      <c r="K622" s="14"/>
      <c r="L622" s="14"/>
      <c r="M622" s="14"/>
    </row>
    <row r="623" spans="1:13" x14ac:dyDescent="0.3">
      <c r="A623" s="13"/>
      <c r="B623" s="14"/>
      <c r="C623" s="14"/>
      <c r="D623" s="14"/>
      <c r="E623" s="14"/>
      <c r="F623" s="14"/>
      <c r="G623" s="14"/>
      <c r="H623" s="14"/>
      <c r="I623" s="14"/>
      <c r="J623" s="14"/>
      <c r="K623" s="14"/>
      <c r="L623" s="14"/>
      <c r="M623" s="14"/>
    </row>
    <row r="624" spans="1:13" x14ac:dyDescent="0.3">
      <c r="A624" s="13"/>
      <c r="B624" s="14"/>
      <c r="C624" s="14"/>
      <c r="D624" s="14"/>
      <c r="E624" s="14"/>
      <c r="F624" s="14"/>
      <c r="G624" s="14"/>
      <c r="H624" s="14"/>
      <c r="I624" s="14"/>
      <c r="J624" s="14"/>
      <c r="K624" s="14"/>
      <c r="L624" s="14"/>
      <c r="M624" s="14"/>
    </row>
    <row r="625" spans="1:13" x14ac:dyDescent="0.3">
      <c r="A625" s="13"/>
      <c r="B625" s="14"/>
      <c r="C625" s="14"/>
      <c r="D625" s="14"/>
      <c r="E625" s="14"/>
      <c r="F625" s="14"/>
      <c r="G625" s="14"/>
      <c r="H625" s="14"/>
      <c r="I625" s="14"/>
      <c r="J625" s="14"/>
      <c r="K625" s="14"/>
      <c r="L625" s="14"/>
      <c r="M625" s="14"/>
    </row>
    <row r="626" spans="1:13" x14ac:dyDescent="0.3">
      <c r="A626" s="13"/>
      <c r="B626" s="14"/>
      <c r="C626" s="14"/>
      <c r="D626" s="14"/>
      <c r="E626" s="14"/>
      <c r="F626" s="14"/>
      <c r="G626" s="14"/>
      <c r="H626" s="14"/>
      <c r="I626" s="14"/>
      <c r="J626" s="14"/>
      <c r="K626" s="14"/>
      <c r="L626" s="14"/>
      <c r="M626" s="14"/>
    </row>
    <row r="627" spans="1:13" x14ac:dyDescent="0.3">
      <c r="A627" s="13"/>
      <c r="B627" s="14"/>
      <c r="C627" s="14"/>
      <c r="D627" s="14"/>
      <c r="E627" s="14"/>
      <c r="F627" s="14"/>
      <c r="G627" s="14"/>
      <c r="H627" s="14"/>
      <c r="I627" s="14"/>
      <c r="J627" s="14"/>
      <c r="K627" s="14"/>
      <c r="L627" s="14"/>
      <c r="M627" s="14"/>
    </row>
    <row r="628" spans="1:13" x14ac:dyDescent="0.3">
      <c r="A628" s="13"/>
      <c r="B628" s="14"/>
      <c r="C628" s="14"/>
      <c r="D628" s="14"/>
      <c r="E628" s="14"/>
      <c r="F628" s="14"/>
      <c r="G628" s="14"/>
      <c r="H628" s="14"/>
      <c r="I628" s="14"/>
      <c r="J628" s="14"/>
      <c r="K628" s="14"/>
      <c r="L628" s="14"/>
      <c r="M628" s="14"/>
    </row>
    <row r="629" spans="1:13" x14ac:dyDescent="0.3">
      <c r="A629" s="13"/>
      <c r="B629" s="14"/>
      <c r="C629" s="14"/>
      <c r="D629" s="14"/>
      <c r="E629" s="14"/>
      <c r="F629" s="14"/>
      <c r="G629" s="14"/>
      <c r="H629" s="14"/>
      <c r="I629" s="14"/>
      <c r="J629" s="14"/>
      <c r="K629" s="14"/>
      <c r="L629" s="14"/>
      <c r="M629" s="14"/>
    </row>
    <row r="630" spans="1:13" x14ac:dyDescent="0.3">
      <c r="A630" s="13"/>
      <c r="B630" s="14"/>
      <c r="C630" s="14"/>
      <c r="D630" s="14"/>
      <c r="E630" s="14"/>
      <c r="F630" s="14"/>
      <c r="G630" s="14"/>
      <c r="H630" s="14"/>
      <c r="I630" s="14"/>
      <c r="J630" s="14"/>
      <c r="K630" s="14"/>
      <c r="L630" s="14"/>
      <c r="M630" s="14"/>
    </row>
    <row r="631" spans="1:13" x14ac:dyDescent="0.3">
      <c r="A631" s="13"/>
      <c r="B631" s="14"/>
      <c r="C631" s="14"/>
      <c r="D631" s="14"/>
      <c r="E631" s="14"/>
      <c r="F631" s="14"/>
      <c r="G631" s="14"/>
      <c r="H631" s="14"/>
      <c r="I631" s="14"/>
      <c r="J631" s="14"/>
      <c r="K631" s="14"/>
      <c r="L631" s="14"/>
      <c r="M631" s="14"/>
    </row>
    <row r="632" spans="1:13" x14ac:dyDescent="0.3">
      <c r="A632" s="13"/>
      <c r="B632" s="14"/>
      <c r="C632" s="14"/>
      <c r="D632" s="14"/>
      <c r="E632" s="14"/>
      <c r="F632" s="14"/>
      <c r="G632" s="14"/>
      <c r="H632" s="14"/>
      <c r="I632" s="14"/>
      <c r="J632" s="14"/>
      <c r="K632" s="14"/>
      <c r="L632" s="14"/>
      <c r="M632" s="14"/>
    </row>
    <row r="633" spans="1:13" x14ac:dyDescent="0.3">
      <c r="A633" s="13"/>
      <c r="B633" s="14"/>
      <c r="C633" s="14"/>
      <c r="D633" s="14"/>
      <c r="E633" s="14"/>
      <c r="F633" s="14"/>
      <c r="G633" s="14"/>
      <c r="H633" s="14"/>
      <c r="I633" s="14"/>
      <c r="J633" s="14"/>
      <c r="K633" s="14"/>
      <c r="L633" s="14"/>
      <c r="M633" s="14"/>
    </row>
    <row r="634" spans="1:13" x14ac:dyDescent="0.3">
      <c r="A634" s="13"/>
      <c r="B634" s="14"/>
      <c r="C634" s="14"/>
      <c r="D634" s="14"/>
      <c r="E634" s="14"/>
      <c r="F634" s="14"/>
      <c r="G634" s="14"/>
      <c r="H634" s="14"/>
      <c r="I634" s="14"/>
      <c r="J634" s="14"/>
      <c r="K634" s="14"/>
      <c r="L634" s="14"/>
      <c r="M634" s="14"/>
    </row>
    <row r="635" spans="1:13" x14ac:dyDescent="0.3">
      <c r="A635" s="13"/>
      <c r="B635" s="14"/>
      <c r="C635" s="14"/>
      <c r="D635" s="14"/>
      <c r="E635" s="14"/>
      <c r="F635" s="14"/>
      <c r="G635" s="14"/>
      <c r="H635" s="14"/>
      <c r="I635" s="14"/>
      <c r="J635" s="14"/>
      <c r="K635" s="14"/>
      <c r="L635" s="14"/>
      <c r="M635" s="14"/>
    </row>
    <row r="636" spans="1:13" x14ac:dyDescent="0.3">
      <c r="A636" s="13"/>
      <c r="B636" s="14"/>
      <c r="C636" s="14"/>
      <c r="D636" s="14"/>
      <c r="E636" s="14"/>
      <c r="F636" s="14"/>
      <c r="G636" s="14"/>
      <c r="H636" s="14"/>
      <c r="I636" s="14"/>
      <c r="J636" s="14"/>
      <c r="K636" s="14"/>
      <c r="L636" s="14"/>
      <c r="M636" s="14"/>
    </row>
    <row r="637" spans="1:13" x14ac:dyDescent="0.3">
      <c r="A637" s="13"/>
      <c r="B637" s="14"/>
      <c r="C637" s="14"/>
      <c r="D637" s="14"/>
      <c r="E637" s="14"/>
      <c r="F637" s="14"/>
      <c r="G637" s="14"/>
      <c r="H637" s="14"/>
      <c r="I637" s="14"/>
      <c r="J637" s="14"/>
      <c r="K637" s="14"/>
      <c r="L637" s="14"/>
      <c r="M637" s="14"/>
    </row>
    <row r="638" spans="1:13" x14ac:dyDescent="0.3">
      <c r="A638" s="13"/>
      <c r="B638" s="14"/>
      <c r="C638" s="14"/>
      <c r="D638" s="14"/>
      <c r="E638" s="14"/>
      <c r="F638" s="14"/>
      <c r="G638" s="14"/>
      <c r="H638" s="14"/>
      <c r="I638" s="14"/>
      <c r="J638" s="14"/>
      <c r="K638" s="14"/>
      <c r="L638" s="14"/>
      <c r="M638" s="14"/>
    </row>
    <row r="639" spans="1:13" x14ac:dyDescent="0.3">
      <c r="A639" s="13"/>
      <c r="B639" s="14"/>
      <c r="C639" s="14"/>
      <c r="D639" s="14"/>
      <c r="E639" s="14"/>
      <c r="F639" s="14"/>
      <c r="G639" s="14"/>
      <c r="H639" s="14"/>
      <c r="I639" s="14"/>
      <c r="J639" s="14"/>
      <c r="K639" s="14"/>
      <c r="L639" s="14"/>
      <c r="M639" s="14"/>
    </row>
    <row r="640" spans="1:13" x14ac:dyDescent="0.3">
      <c r="A640" s="13"/>
      <c r="B640" s="14"/>
      <c r="C640" s="14"/>
      <c r="D640" s="14"/>
      <c r="E640" s="14"/>
      <c r="F640" s="14"/>
      <c r="G640" s="14"/>
      <c r="H640" s="14"/>
      <c r="I640" s="14"/>
      <c r="J640" s="14"/>
      <c r="K640" s="14"/>
      <c r="L640" s="14"/>
      <c r="M640" s="14"/>
    </row>
    <row r="641" spans="1:13" x14ac:dyDescent="0.3">
      <c r="A641" s="13"/>
      <c r="B641" s="14"/>
      <c r="C641" s="14"/>
      <c r="D641" s="14"/>
      <c r="E641" s="14"/>
      <c r="F641" s="14"/>
      <c r="G641" s="14"/>
      <c r="H641" s="14"/>
      <c r="I641" s="14"/>
      <c r="J641" s="14"/>
      <c r="K641" s="14"/>
      <c r="L641" s="14"/>
      <c r="M641" s="14"/>
    </row>
    <row r="642" spans="1:13" x14ac:dyDescent="0.3">
      <c r="A642" s="13"/>
      <c r="B642" s="14"/>
      <c r="C642" s="14"/>
      <c r="D642" s="14"/>
      <c r="E642" s="14"/>
      <c r="F642" s="14"/>
      <c r="G642" s="14"/>
      <c r="H642" s="14"/>
      <c r="I642" s="14"/>
      <c r="J642" s="14"/>
      <c r="K642" s="14"/>
      <c r="L642" s="14"/>
      <c r="M642" s="14"/>
    </row>
    <row r="643" spans="1:13" x14ac:dyDescent="0.3">
      <c r="A643" s="13"/>
      <c r="B643" s="14"/>
      <c r="C643" s="14"/>
      <c r="D643" s="14"/>
      <c r="E643" s="14"/>
      <c r="F643" s="14"/>
      <c r="G643" s="14"/>
      <c r="H643" s="14"/>
      <c r="I643" s="14"/>
      <c r="J643" s="14"/>
      <c r="K643" s="14"/>
      <c r="L643" s="14"/>
      <c r="M643" s="14"/>
    </row>
    <row r="644" spans="1:13" x14ac:dyDescent="0.3">
      <c r="A644" s="13"/>
      <c r="B644" s="14"/>
      <c r="C644" s="14"/>
      <c r="D644" s="14"/>
      <c r="E644" s="14"/>
      <c r="F644" s="14"/>
      <c r="G644" s="14"/>
      <c r="H644" s="14"/>
      <c r="I644" s="14"/>
      <c r="J644" s="14"/>
      <c r="K644" s="14"/>
      <c r="L644" s="14"/>
      <c r="M644" s="14"/>
    </row>
    <row r="645" spans="1:13" x14ac:dyDescent="0.3">
      <c r="A645" s="13"/>
      <c r="B645" s="14"/>
      <c r="C645" s="14"/>
      <c r="D645" s="14"/>
      <c r="E645" s="14"/>
      <c r="F645" s="14"/>
      <c r="G645" s="14"/>
      <c r="H645" s="14"/>
      <c r="I645" s="14"/>
      <c r="J645" s="14"/>
      <c r="K645" s="14"/>
      <c r="L645" s="14"/>
      <c r="M645" s="14"/>
    </row>
    <row r="646" spans="1:13" x14ac:dyDescent="0.3">
      <c r="A646" s="13"/>
      <c r="B646" s="14"/>
      <c r="C646" s="14"/>
      <c r="D646" s="14"/>
      <c r="E646" s="14"/>
      <c r="F646" s="14"/>
      <c r="G646" s="14"/>
      <c r="H646" s="14"/>
      <c r="I646" s="14"/>
      <c r="J646" s="14"/>
      <c r="K646" s="14"/>
      <c r="L646" s="14"/>
      <c r="M646" s="14"/>
    </row>
    <row r="647" spans="1:13" x14ac:dyDescent="0.3">
      <c r="A647" s="13"/>
      <c r="B647" s="14"/>
      <c r="C647" s="14"/>
      <c r="D647" s="14"/>
      <c r="E647" s="14"/>
      <c r="F647" s="14"/>
      <c r="G647" s="14"/>
      <c r="H647" s="14"/>
      <c r="I647" s="14"/>
      <c r="J647" s="14"/>
      <c r="K647" s="14"/>
      <c r="L647" s="14"/>
      <c r="M647" s="14"/>
    </row>
    <row r="648" spans="1:13" x14ac:dyDescent="0.3">
      <c r="A648" s="13"/>
      <c r="B648" s="14"/>
      <c r="C648" s="14"/>
      <c r="D648" s="14"/>
      <c r="E648" s="14"/>
      <c r="F648" s="14"/>
      <c r="G648" s="14"/>
      <c r="H648" s="14"/>
      <c r="I648" s="14"/>
      <c r="J648" s="14"/>
      <c r="K648" s="14"/>
      <c r="L648" s="14"/>
      <c r="M648" s="14"/>
    </row>
    <row r="649" spans="1:13" x14ac:dyDescent="0.3">
      <c r="A649" s="13"/>
      <c r="B649" s="14"/>
      <c r="C649" s="14"/>
      <c r="D649" s="14"/>
      <c r="E649" s="14"/>
      <c r="F649" s="14"/>
      <c r="G649" s="14"/>
      <c r="H649" s="14"/>
      <c r="I649" s="14"/>
      <c r="J649" s="14"/>
      <c r="K649" s="14"/>
      <c r="L649" s="14"/>
      <c r="M649" s="14"/>
    </row>
    <row r="650" spans="1:13" x14ac:dyDescent="0.3">
      <c r="A650" s="13"/>
      <c r="B650" s="14"/>
      <c r="C650" s="14"/>
      <c r="D650" s="14"/>
      <c r="E650" s="14"/>
      <c r="F650" s="14"/>
      <c r="G650" s="14"/>
      <c r="H650" s="14"/>
      <c r="I650" s="14"/>
      <c r="J650" s="14"/>
      <c r="K650" s="14"/>
      <c r="L650" s="14"/>
      <c r="M650" s="14"/>
    </row>
    <row r="651" spans="1:13" x14ac:dyDescent="0.3">
      <c r="A651" s="13"/>
      <c r="B651" s="14"/>
      <c r="C651" s="14"/>
      <c r="D651" s="14"/>
      <c r="E651" s="14"/>
      <c r="F651" s="14"/>
      <c r="G651" s="14"/>
      <c r="H651" s="14"/>
      <c r="I651" s="14"/>
      <c r="J651" s="14"/>
      <c r="K651" s="14"/>
      <c r="L651" s="14"/>
      <c r="M651" s="14"/>
    </row>
    <row r="652" spans="1:13" x14ac:dyDescent="0.3">
      <c r="A652" s="13"/>
      <c r="B652" s="14"/>
      <c r="C652" s="14"/>
      <c r="D652" s="14"/>
      <c r="E652" s="14"/>
      <c r="F652" s="14"/>
      <c r="G652" s="14"/>
      <c r="H652" s="14"/>
      <c r="I652" s="14"/>
      <c r="J652" s="14"/>
      <c r="K652" s="14"/>
      <c r="L652" s="14"/>
      <c r="M652" s="14"/>
    </row>
    <row r="653" spans="1:13" x14ac:dyDescent="0.3">
      <c r="A653" s="13"/>
      <c r="B653" s="14"/>
      <c r="C653" s="14"/>
      <c r="D653" s="14"/>
      <c r="E653" s="14"/>
      <c r="F653" s="14"/>
      <c r="G653" s="14"/>
      <c r="H653" s="14"/>
      <c r="I653" s="14"/>
      <c r="J653" s="14"/>
      <c r="K653" s="14"/>
      <c r="L653" s="14"/>
      <c r="M653" s="14"/>
    </row>
    <row r="654" spans="1:13" x14ac:dyDescent="0.3">
      <c r="A654" s="13"/>
      <c r="B654" s="14"/>
      <c r="C654" s="14"/>
      <c r="D654" s="14"/>
      <c r="E654" s="14"/>
      <c r="F654" s="14"/>
      <c r="G654" s="14"/>
      <c r="H654" s="14"/>
      <c r="I654" s="14"/>
      <c r="J654" s="14"/>
      <c r="K654" s="14"/>
      <c r="L654" s="14"/>
      <c r="M654" s="14"/>
    </row>
    <row r="655" spans="1:13" x14ac:dyDescent="0.3">
      <c r="A655" s="13"/>
      <c r="B655" s="14"/>
      <c r="C655" s="14"/>
      <c r="D655" s="14"/>
      <c r="E655" s="14"/>
      <c r="F655" s="14"/>
      <c r="G655" s="14"/>
      <c r="H655" s="14"/>
      <c r="I655" s="14"/>
      <c r="J655" s="14"/>
      <c r="K655" s="14"/>
      <c r="L655" s="14"/>
      <c r="M655" s="14"/>
    </row>
    <row r="656" spans="1:13" x14ac:dyDescent="0.3">
      <c r="A656" s="13"/>
      <c r="B656" s="14"/>
      <c r="C656" s="14"/>
      <c r="D656" s="14"/>
      <c r="E656" s="14"/>
      <c r="F656" s="14"/>
      <c r="G656" s="14"/>
      <c r="H656" s="14"/>
      <c r="I656" s="14"/>
      <c r="J656" s="14"/>
      <c r="K656" s="14"/>
      <c r="L656" s="14"/>
      <c r="M656" s="14"/>
    </row>
    <row r="657" spans="1:13" x14ac:dyDescent="0.3">
      <c r="A657" s="13"/>
      <c r="B657" s="14"/>
      <c r="C657" s="14"/>
      <c r="D657" s="14"/>
      <c r="E657" s="14"/>
      <c r="F657" s="14"/>
      <c r="G657" s="14"/>
      <c r="H657" s="14"/>
      <c r="I657" s="14"/>
      <c r="J657" s="14"/>
      <c r="K657" s="14"/>
      <c r="L657" s="14"/>
      <c r="M657" s="14"/>
    </row>
    <row r="658" spans="1:13" x14ac:dyDescent="0.3">
      <c r="A658" s="13"/>
      <c r="B658" s="14"/>
      <c r="C658" s="14"/>
      <c r="D658" s="14"/>
      <c r="E658" s="14"/>
      <c r="F658" s="14"/>
      <c r="G658" s="14"/>
      <c r="H658" s="14"/>
      <c r="I658" s="14"/>
      <c r="J658" s="14"/>
      <c r="K658" s="14"/>
      <c r="L658" s="14"/>
      <c r="M658" s="14"/>
    </row>
    <row r="659" spans="1:13" x14ac:dyDescent="0.3">
      <c r="A659" s="13"/>
      <c r="B659" s="14"/>
      <c r="C659" s="14"/>
      <c r="D659" s="14"/>
      <c r="E659" s="14"/>
      <c r="F659" s="14"/>
      <c r="G659" s="14"/>
      <c r="H659" s="14"/>
      <c r="I659" s="14"/>
      <c r="J659" s="14"/>
      <c r="K659" s="14"/>
      <c r="L659" s="14"/>
      <c r="M659" s="14"/>
    </row>
    <row r="660" spans="1:13" x14ac:dyDescent="0.3">
      <c r="A660" s="13"/>
      <c r="B660" s="14"/>
      <c r="C660" s="14"/>
      <c r="D660" s="14"/>
      <c r="E660" s="14"/>
      <c r="F660" s="14"/>
      <c r="G660" s="14"/>
      <c r="H660" s="14"/>
      <c r="I660" s="14"/>
      <c r="J660" s="14"/>
      <c r="K660" s="14"/>
      <c r="L660" s="14"/>
      <c r="M660" s="14"/>
    </row>
    <row r="661" spans="1:13" x14ac:dyDescent="0.3">
      <c r="A661" s="13"/>
      <c r="B661" s="14"/>
      <c r="C661" s="14"/>
      <c r="D661" s="14"/>
      <c r="E661" s="14"/>
      <c r="F661" s="14"/>
      <c r="G661" s="14"/>
      <c r="H661" s="14"/>
      <c r="I661" s="14"/>
      <c r="J661" s="14"/>
      <c r="K661" s="14"/>
      <c r="L661" s="14"/>
      <c r="M661" s="14"/>
    </row>
    <row r="662" spans="1:13" x14ac:dyDescent="0.3">
      <c r="A662" s="13"/>
      <c r="B662" s="14"/>
      <c r="C662" s="14"/>
      <c r="D662" s="14"/>
      <c r="E662" s="14"/>
      <c r="F662" s="14"/>
      <c r="G662" s="14"/>
      <c r="H662" s="14"/>
      <c r="I662" s="14"/>
      <c r="J662" s="14"/>
      <c r="K662" s="14"/>
      <c r="L662" s="14"/>
      <c r="M662" s="14"/>
    </row>
    <row r="663" spans="1:13" x14ac:dyDescent="0.3">
      <c r="A663" s="13"/>
      <c r="B663" s="14"/>
      <c r="C663" s="14"/>
      <c r="D663" s="14"/>
      <c r="E663" s="14"/>
      <c r="F663" s="14"/>
      <c r="G663" s="14"/>
      <c r="H663" s="14"/>
      <c r="I663" s="14"/>
      <c r="J663" s="14"/>
      <c r="K663" s="14"/>
      <c r="L663" s="14"/>
      <c r="M663" s="14"/>
    </row>
    <row r="664" spans="1:13" x14ac:dyDescent="0.3">
      <c r="A664" s="13"/>
      <c r="B664" s="14"/>
      <c r="C664" s="14"/>
      <c r="D664" s="14"/>
      <c r="E664" s="14"/>
      <c r="F664" s="14"/>
      <c r="G664" s="14"/>
      <c r="H664" s="14"/>
      <c r="I664" s="14"/>
      <c r="J664" s="14"/>
      <c r="K664" s="14"/>
      <c r="L664" s="14"/>
      <c r="M664" s="14"/>
    </row>
    <row r="665" spans="1:13" x14ac:dyDescent="0.3">
      <c r="A665" s="13"/>
      <c r="B665" s="14"/>
      <c r="C665" s="14"/>
      <c r="D665" s="14"/>
      <c r="E665" s="14"/>
      <c r="F665" s="14"/>
      <c r="G665" s="14"/>
      <c r="H665" s="14"/>
      <c r="I665" s="14"/>
      <c r="J665" s="14"/>
      <c r="K665" s="14"/>
      <c r="L665" s="14"/>
      <c r="M665" s="14"/>
    </row>
    <row r="666" spans="1:13" x14ac:dyDescent="0.3">
      <c r="A666" s="13"/>
      <c r="B666" s="14"/>
      <c r="C666" s="14"/>
      <c r="D666" s="14"/>
      <c r="E666" s="14"/>
      <c r="F666" s="14"/>
      <c r="G666" s="14"/>
      <c r="H666" s="14"/>
      <c r="I666" s="14"/>
      <c r="J666" s="14"/>
      <c r="K666" s="14"/>
      <c r="L666" s="14"/>
      <c r="M666" s="14"/>
    </row>
    <row r="667" spans="1:13" x14ac:dyDescent="0.3">
      <c r="A667" s="13"/>
      <c r="B667" s="14"/>
      <c r="C667" s="14"/>
      <c r="D667" s="14"/>
      <c r="E667" s="14"/>
      <c r="F667" s="14"/>
      <c r="G667" s="14"/>
      <c r="H667" s="14"/>
      <c r="I667" s="14"/>
      <c r="J667" s="14"/>
      <c r="K667" s="14"/>
      <c r="L667" s="14"/>
      <c r="M667" s="14"/>
    </row>
    <row r="668" spans="1:13" x14ac:dyDescent="0.3">
      <c r="A668" s="13"/>
      <c r="B668" s="14"/>
      <c r="C668" s="14"/>
      <c r="D668" s="14"/>
      <c r="E668" s="14"/>
      <c r="F668" s="14"/>
      <c r="G668" s="14"/>
      <c r="H668" s="14"/>
      <c r="I668" s="14"/>
      <c r="J668" s="14"/>
      <c r="K668" s="14"/>
      <c r="L668" s="14"/>
      <c r="M668" s="14"/>
    </row>
    <row r="669" spans="1:13" x14ac:dyDescent="0.3">
      <c r="A669" s="13"/>
      <c r="B669" s="14"/>
      <c r="C669" s="14"/>
      <c r="D669" s="14"/>
      <c r="E669" s="14"/>
      <c r="F669" s="14"/>
      <c r="G669" s="14"/>
      <c r="H669" s="14"/>
      <c r="I669" s="14"/>
      <c r="J669" s="14"/>
      <c r="K669" s="14"/>
      <c r="L669" s="14"/>
      <c r="M669" s="14"/>
    </row>
    <row r="670" spans="1:13" x14ac:dyDescent="0.3">
      <c r="A670" s="13"/>
      <c r="B670" s="14"/>
      <c r="C670" s="14"/>
      <c r="D670" s="14"/>
      <c r="E670" s="14"/>
      <c r="F670" s="14"/>
      <c r="G670" s="14"/>
      <c r="H670" s="14"/>
      <c r="I670" s="14"/>
      <c r="J670" s="14"/>
      <c r="K670" s="14"/>
      <c r="L670" s="14"/>
      <c r="M670" s="14"/>
    </row>
    <row r="671" spans="1:13" x14ac:dyDescent="0.3">
      <c r="A671" s="13"/>
      <c r="B671" s="14"/>
      <c r="C671" s="14"/>
      <c r="D671" s="14"/>
      <c r="E671" s="14"/>
      <c r="F671" s="14"/>
      <c r="G671" s="14"/>
      <c r="H671" s="14"/>
      <c r="I671" s="14"/>
      <c r="J671" s="14"/>
      <c r="K671" s="14"/>
      <c r="L671" s="14"/>
      <c r="M671" s="14"/>
    </row>
    <row r="672" spans="1:13" x14ac:dyDescent="0.3">
      <c r="A672" s="13"/>
      <c r="B672" s="14"/>
      <c r="C672" s="14"/>
      <c r="D672" s="14"/>
      <c r="E672" s="14"/>
      <c r="F672" s="14"/>
      <c r="G672" s="14"/>
      <c r="H672" s="14"/>
      <c r="I672" s="14"/>
      <c r="J672" s="14"/>
      <c r="K672" s="14"/>
      <c r="L672" s="14"/>
      <c r="M672" s="14"/>
    </row>
    <row r="673" spans="1:13" x14ac:dyDescent="0.3">
      <c r="A673" s="13"/>
      <c r="B673" s="14"/>
      <c r="C673" s="14"/>
      <c r="D673" s="14"/>
      <c r="E673" s="14"/>
      <c r="F673" s="14"/>
      <c r="G673" s="14"/>
      <c r="H673" s="14"/>
      <c r="I673" s="14"/>
      <c r="J673" s="14"/>
      <c r="K673" s="14"/>
      <c r="L673" s="14"/>
      <c r="M673" s="14"/>
    </row>
    <row r="674" spans="1:13" x14ac:dyDescent="0.3">
      <c r="A674" s="13"/>
      <c r="B674" s="14"/>
      <c r="C674" s="14"/>
      <c r="D674" s="14"/>
      <c r="E674" s="14"/>
      <c r="F674" s="14"/>
      <c r="G674" s="14"/>
      <c r="H674" s="14"/>
      <c r="I674" s="14"/>
      <c r="J674" s="14"/>
      <c r="K674" s="14"/>
      <c r="L674" s="14"/>
      <c r="M674" s="14"/>
    </row>
    <row r="675" spans="1:13" x14ac:dyDescent="0.3">
      <c r="A675" s="13"/>
      <c r="B675" s="14"/>
      <c r="C675" s="14"/>
      <c r="D675" s="14"/>
      <c r="E675" s="14"/>
      <c r="F675" s="14"/>
      <c r="G675" s="14"/>
      <c r="H675" s="14"/>
      <c r="I675" s="14"/>
      <c r="J675" s="14"/>
      <c r="K675" s="14"/>
      <c r="L675" s="14"/>
      <c r="M675" s="14"/>
    </row>
    <row r="676" spans="1:13" x14ac:dyDescent="0.3">
      <c r="A676" s="13"/>
      <c r="B676" s="14"/>
      <c r="C676" s="14"/>
      <c r="D676" s="14"/>
      <c r="E676" s="14"/>
      <c r="F676" s="14"/>
      <c r="G676" s="14"/>
      <c r="H676" s="14"/>
      <c r="I676" s="14"/>
      <c r="J676" s="14"/>
      <c r="K676" s="14"/>
      <c r="L676" s="14"/>
      <c r="M676" s="14"/>
    </row>
    <row r="677" spans="1:13" x14ac:dyDescent="0.3">
      <c r="A677" s="13"/>
      <c r="B677" s="14"/>
      <c r="C677" s="14"/>
      <c r="D677" s="14"/>
      <c r="E677" s="14"/>
      <c r="F677" s="14"/>
      <c r="G677" s="14"/>
      <c r="H677" s="14"/>
      <c r="I677" s="14"/>
      <c r="J677" s="14"/>
      <c r="K677" s="14"/>
      <c r="L677" s="14"/>
      <c r="M677" s="14"/>
    </row>
    <row r="678" spans="1:13" x14ac:dyDescent="0.3">
      <c r="A678" s="13"/>
      <c r="B678" s="14"/>
      <c r="C678" s="14"/>
      <c r="D678" s="14"/>
      <c r="E678" s="14"/>
      <c r="F678" s="14"/>
      <c r="G678" s="14"/>
      <c r="H678" s="14"/>
      <c r="I678" s="14"/>
      <c r="J678" s="14"/>
      <c r="K678" s="14"/>
      <c r="L678" s="14"/>
      <c r="M678" s="14"/>
    </row>
    <row r="679" spans="1:13" x14ac:dyDescent="0.3">
      <c r="A679" s="13"/>
      <c r="B679" s="14"/>
      <c r="C679" s="14"/>
      <c r="D679" s="14"/>
      <c r="E679" s="14"/>
      <c r="F679" s="14"/>
      <c r="G679" s="14"/>
      <c r="H679" s="14"/>
      <c r="I679" s="14"/>
      <c r="J679" s="14"/>
      <c r="K679" s="14"/>
      <c r="L679" s="14"/>
      <c r="M679" s="14"/>
    </row>
    <row r="680" spans="1:13" x14ac:dyDescent="0.3">
      <c r="A680" s="13"/>
      <c r="B680" s="14"/>
      <c r="C680" s="14"/>
      <c r="D680" s="14"/>
      <c r="E680" s="14"/>
      <c r="F680" s="14"/>
      <c r="G680" s="14"/>
      <c r="H680" s="14"/>
      <c r="I680" s="14"/>
      <c r="J680" s="14"/>
      <c r="K680" s="14"/>
      <c r="L680" s="14"/>
      <c r="M680" s="14"/>
    </row>
    <row r="681" spans="1:13" x14ac:dyDescent="0.3">
      <c r="A681" s="13"/>
      <c r="B681" s="14"/>
      <c r="C681" s="14"/>
      <c r="D681" s="14"/>
      <c r="E681" s="14"/>
      <c r="F681" s="14"/>
      <c r="G681" s="14"/>
      <c r="H681" s="14"/>
      <c r="I681" s="14"/>
      <c r="J681" s="14"/>
      <c r="K681" s="14"/>
      <c r="L681" s="14"/>
      <c r="M681" s="14"/>
    </row>
    <row r="682" spans="1:13" x14ac:dyDescent="0.3">
      <c r="A682" s="13"/>
      <c r="B682" s="14"/>
      <c r="C682" s="14"/>
      <c r="D682" s="14"/>
      <c r="E682" s="14"/>
      <c r="F682" s="14"/>
      <c r="G682" s="14"/>
      <c r="H682" s="14"/>
      <c r="I682" s="14"/>
      <c r="J682" s="14"/>
      <c r="K682" s="14"/>
      <c r="L682" s="14"/>
      <c r="M682" s="14"/>
    </row>
    <row r="683" spans="1:13" x14ac:dyDescent="0.3">
      <c r="A683" s="13"/>
      <c r="B683" s="14"/>
      <c r="C683" s="14"/>
      <c r="D683" s="14"/>
      <c r="E683" s="14"/>
      <c r="F683" s="14"/>
      <c r="G683" s="14"/>
      <c r="H683" s="14"/>
      <c r="I683" s="14"/>
      <c r="J683" s="14"/>
      <c r="K683" s="14"/>
      <c r="L683" s="14"/>
      <c r="M683" s="14"/>
    </row>
    <row r="684" spans="1:13" x14ac:dyDescent="0.3">
      <c r="A684" s="13"/>
      <c r="B684" s="14"/>
      <c r="C684" s="14"/>
      <c r="D684" s="14"/>
      <c r="E684" s="14"/>
      <c r="F684" s="14"/>
      <c r="G684" s="14"/>
      <c r="H684" s="14"/>
      <c r="I684" s="14"/>
      <c r="J684" s="14"/>
      <c r="K684" s="14"/>
      <c r="L684" s="14"/>
      <c r="M684" s="14"/>
    </row>
    <row r="685" spans="1:13" x14ac:dyDescent="0.3">
      <c r="A685" s="13"/>
      <c r="B685" s="14"/>
      <c r="C685" s="14"/>
      <c r="D685" s="14"/>
      <c r="E685" s="14"/>
      <c r="F685" s="14"/>
      <c r="G685" s="14"/>
      <c r="H685" s="14"/>
      <c r="I685" s="14"/>
      <c r="J685" s="14"/>
      <c r="K685" s="14"/>
      <c r="L685" s="14"/>
      <c r="M685" s="14"/>
    </row>
    <row r="686" spans="1:13" x14ac:dyDescent="0.3">
      <c r="A686" s="13"/>
      <c r="B686" s="14"/>
      <c r="C686" s="14"/>
      <c r="D686" s="14"/>
      <c r="E686" s="14"/>
      <c r="F686" s="14"/>
      <c r="G686" s="14"/>
      <c r="H686" s="14"/>
      <c r="I686" s="14"/>
      <c r="J686" s="14"/>
      <c r="K686" s="14"/>
      <c r="L686" s="14"/>
      <c r="M686" s="14"/>
    </row>
    <row r="687" spans="1:13" x14ac:dyDescent="0.3">
      <c r="A687" s="13"/>
      <c r="B687" s="14"/>
      <c r="C687" s="14"/>
      <c r="D687" s="14"/>
      <c r="E687" s="14"/>
      <c r="F687" s="14"/>
      <c r="G687" s="14"/>
      <c r="H687" s="14"/>
      <c r="I687" s="14"/>
      <c r="J687" s="14"/>
      <c r="K687" s="14"/>
      <c r="L687" s="14"/>
      <c r="M687" s="14"/>
    </row>
    <row r="688" spans="1:13" x14ac:dyDescent="0.3">
      <c r="A688" s="13"/>
      <c r="B688" s="14"/>
      <c r="C688" s="14"/>
      <c r="D688" s="14"/>
      <c r="E688" s="14"/>
      <c r="F688" s="14"/>
      <c r="G688" s="14"/>
      <c r="H688" s="14"/>
      <c r="I688" s="14"/>
      <c r="J688" s="14"/>
      <c r="K688" s="14"/>
      <c r="L688" s="14"/>
      <c r="M688" s="14"/>
    </row>
    <row r="689" spans="1:13" x14ac:dyDescent="0.3">
      <c r="A689" s="13"/>
      <c r="B689" s="14"/>
      <c r="C689" s="14"/>
      <c r="D689" s="14"/>
      <c r="E689" s="14"/>
      <c r="F689" s="14"/>
      <c r="G689" s="14"/>
      <c r="H689" s="14"/>
      <c r="I689" s="14"/>
      <c r="J689" s="14"/>
      <c r="K689" s="14"/>
      <c r="L689" s="14"/>
      <c r="M689" s="14"/>
    </row>
    <row r="690" spans="1:13" x14ac:dyDescent="0.3">
      <c r="A690" s="13"/>
      <c r="B690" s="14"/>
      <c r="C690" s="14"/>
      <c r="D690" s="14"/>
      <c r="E690" s="14"/>
      <c r="F690" s="14"/>
      <c r="G690" s="14"/>
      <c r="H690" s="14"/>
      <c r="I690" s="14"/>
      <c r="J690" s="14"/>
      <c r="K690" s="14"/>
      <c r="L690" s="14"/>
      <c r="M690" s="14"/>
    </row>
    <row r="691" spans="1:13" x14ac:dyDescent="0.3">
      <c r="A691" s="13"/>
      <c r="B691" s="14"/>
      <c r="C691" s="14"/>
      <c r="D691" s="14"/>
      <c r="E691" s="14"/>
      <c r="F691" s="14"/>
      <c r="G691" s="14"/>
      <c r="H691" s="14"/>
      <c r="I691" s="14"/>
      <c r="J691" s="14"/>
      <c r="K691" s="14"/>
      <c r="L691" s="14"/>
      <c r="M691" s="14"/>
    </row>
    <row r="692" spans="1:13" x14ac:dyDescent="0.3">
      <c r="A692" s="13"/>
      <c r="B692" s="14"/>
      <c r="C692" s="14"/>
      <c r="D692" s="14"/>
      <c r="E692" s="14"/>
      <c r="F692" s="14"/>
      <c r="G692" s="14"/>
      <c r="H692" s="14"/>
      <c r="I692" s="14"/>
      <c r="J692" s="14"/>
      <c r="K692" s="14"/>
      <c r="L692" s="14"/>
      <c r="M692" s="14"/>
    </row>
    <row r="693" spans="1:13" x14ac:dyDescent="0.3">
      <c r="A693" s="13"/>
      <c r="B693" s="14"/>
      <c r="C693" s="14"/>
      <c r="D693" s="14"/>
      <c r="E693" s="14"/>
      <c r="F693" s="14"/>
      <c r="G693" s="14"/>
      <c r="H693" s="14"/>
      <c r="I693" s="14"/>
      <c r="J693" s="14"/>
      <c r="K693" s="14"/>
      <c r="L693" s="14"/>
      <c r="M693" s="14"/>
    </row>
    <row r="694" spans="1:13" x14ac:dyDescent="0.3">
      <c r="A694" s="13"/>
      <c r="B694" s="14"/>
      <c r="C694" s="14"/>
      <c r="D694" s="14"/>
      <c r="E694" s="14"/>
      <c r="F694" s="14"/>
      <c r="G694" s="14"/>
      <c r="H694" s="14"/>
      <c r="I694" s="14"/>
      <c r="J694" s="14"/>
      <c r="K694" s="14"/>
      <c r="L694" s="14"/>
      <c r="M694" s="14"/>
    </row>
    <row r="695" spans="1:13" x14ac:dyDescent="0.3">
      <c r="A695" s="13"/>
      <c r="B695" s="14"/>
      <c r="C695" s="14"/>
      <c r="D695" s="14"/>
      <c r="E695" s="14"/>
      <c r="F695" s="14"/>
      <c r="G695" s="14"/>
      <c r="H695" s="14"/>
      <c r="I695" s="14"/>
      <c r="J695" s="14"/>
      <c r="K695" s="14"/>
      <c r="L695" s="14"/>
      <c r="M695" s="14"/>
    </row>
    <row r="696" spans="1:13" x14ac:dyDescent="0.3">
      <c r="A696" s="13"/>
      <c r="B696" s="14"/>
      <c r="C696" s="14"/>
      <c r="D696" s="14"/>
      <c r="E696" s="14"/>
      <c r="F696" s="14"/>
      <c r="G696" s="14"/>
      <c r="H696" s="14"/>
      <c r="I696" s="14"/>
      <c r="J696" s="14"/>
      <c r="K696" s="14"/>
      <c r="L696" s="14"/>
      <c r="M696" s="14"/>
    </row>
    <row r="697" spans="1:13" x14ac:dyDescent="0.3">
      <c r="A697" s="13"/>
      <c r="B697" s="14"/>
      <c r="C697" s="14"/>
      <c r="D697" s="14"/>
      <c r="E697" s="14"/>
      <c r="F697" s="14"/>
      <c r="G697" s="14"/>
      <c r="H697" s="14"/>
      <c r="I697" s="14"/>
      <c r="J697" s="14"/>
      <c r="K697" s="14"/>
      <c r="L697" s="14"/>
      <c r="M697" s="14"/>
    </row>
    <row r="698" spans="1:13" x14ac:dyDescent="0.3">
      <c r="A698" s="13"/>
      <c r="B698" s="14"/>
      <c r="C698" s="14"/>
      <c r="D698" s="14"/>
      <c r="E698" s="14"/>
      <c r="F698" s="14"/>
      <c r="G698" s="14"/>
      <c r="H698" s="14"/>
      <c r="I698" s="14"/>
      <c r="J698" s="14"/>
      <c r="K698" s="14"/>
      <c r="L698" s="14"/>
      <c r="M698" s="14"/>
    </row>
    <row r="699" spans="1:13" x14ac:dyDescent="0.3">
      <c r="A699" s="13"/>
      <c r="B699" s="14"/>
      <c r="C699" s="14"/>
      <c r="D699" s="14"/>
      <c r="E699" s="14"/>
      <c r="F699" s="14"/>
      <c r="G699" s="14"/>
      <c r="H699" s="14"/>
      <c r="I699" s="14"/>
      <c r="J699" s="14"/>
      <c r="K699" s="14"/>
      <c r="L699" s="14"/>
      <c r="M699" s="14"/>
    </row>
    <row r="700" spans="1:13" x14ac:dyDescent="0.3">
      <c r="A700" s="13"/>
      <c r="B700" s="14"/>
      <c r="C700" s="14"/>
      <c r="D700" s="14"/>
      <c r="E700" s="14"/>
      <c r="F700" s="14"/>
      <c r="G700" s="14"/>
      <c r="H700" s="14"/>
      <c r="I700" s="14"/>
      <c r="J700" s="14"/>
      <c r="K700" s="14"/>
      <c r="L700" s="14"/>
      <c r="M700" s="14"/>
    </row>
    <row r="701" spans="1:13" x14ac:dyDescent="0.3">
      <c r="A701" s="13"/>
      <c r="B701" s="14"/>
      <c r="C701" s="14"/>
      <c r="D701" s="14"/>
      <c r="E701" s="14"/>
      <c r="F701" s="14"/>
      <c r="G701" s="14"/>
      <c r="H701" s="14"/>
      <c r="I701" s="14"/>
      <c r="J701" s="14"/>
      <c r="K701" s="14"/>
      <c r="L701" s="14"/>
      <c r="M701" s="14"/>
    </row>
    <row r="702" spans="1:13" x14ac:dyDescent="0.3">
      <c r="A702" s="13"/>
      <c r="B702" s="14"/>
      <c r="C702" s="14"/>
      <c r="D702" s="14"/>
      <c r="E702" s="14"/>
      <c r="F702" s="14"/>
      <c r="G702" s="14"/>
      <c r="H702" s="14"/>
      <c r="I702" s="14"/>
      <c r="J702" s="14"/>
      <c r="K702" s="14"/>
      <c r="L702" s="14"/>
      <c r="M702" s="14"/>
    </row>
    <row r="703" spans="1:13" x14ac:dyDescent="0.3">
      <c r="A703" s="13"/>
      <c r="B703" s="14"/>
      <c r="C703" s="14"/>
      <c r="D703" s="14"/>
      <c r="E703" s="14"/>
      <c r="F703" s="14"/>
      <c r="G703" s="14"/>
      <c r="H703" s="14"/>
      <c r="I703" s="14"/>
      <c r="J703" s="14"/>
      <c r="K703" s="14"/>
      <c r="L703" s="14"/>
      <c r="M703" s="14"/>
    </row>
    <row r="704" spans="1:13" x14ac:dyDescent="0.3">
      <c r="A704" s="13"/>
      <c r="B704" s="14"/>
      <c r="C704" s="14"/>
      <c r="D704" s="14"/>
      <c r="E704" s="14"/>
      <c r="F704" s="14"/>
      <c r="G704" s="14"/>
      <c r="H704" s="14"/>
      <c r="I704" s="14"/>
      <c r="J704" s="14"/>
      <c r="K704" s="14"/>
      <c r="L704" s="14"/>
      <c r="M704" s="14"/>
    </row>
    <row r="705" spans="1:13" x14ac:dyDescent="0.3">
      <c r="A705" s="13"/>
      <c r="B705" s="14"/>
      <c r="C705" s="14"/>
      <c r="D705" s="14"/>
      <c r="E705" s="14"/>
      <c r="F705" s="14"/>
      <c r="G705" s="14"/>
      <c r="H705" s="14"/>
      <c r="I705" s="14"/>
      <c r="J705" s="14"/>
      <c r="K705" s="14"/>
      <c r="L705" s="14"/>
      <c r="M705" s="14"/>
    </row>
    <row r="706" spans="1:13" x14ac:dyDescent="0.3">
      <c r="A706" s="13"/>
      <c r="B706" s="14"/>
      <c r="C706" s="14"/>
      <c r="D706" s="14"/>
      <c r="E706" s="14"/>
      <c r="F706" s="14"/>
      <c r="G706" s="14"/>
      <c r="H706" s="14"/>
      <c r="I706" s="14"/>
      <c r="J706" s="14"/>
      <c r="K706" s="14"/>
      <c r="L706" s="14"/>
      <c r="M706" s="14"/>
    </row>
    <row r="707" spans="1:13" x14ac:dyDescent="0.3">
      <c r="A707" s="13"/>
      <c r="B707" s="14"/>
      <c r="C707" s="14"/>
      <c r="D707" s="14"/>
      <c r="E707" s="14"/>
      <c r="F707" s="14"/>
      <c r="G707" s="14"/>
      <c r="H707" s="14"/>
      <c r="I707" s="14"/>
      <c r="J707" s="14"/>
      <c r="K707" s="14"/>
      <c r="L707" s="14"/>
      <c r="M707" s="14"/>
    </row>
    <row r="708" spans="1:13" x14ac:dyDescent="0.3">
      <c r="A708" s="13"/>
      <c r="B708" s="14"/>
      <c r="C708" s="14"/>
      <c r="D708" s="14"/>
      <c r="E708" s="14"/>
      <c r="F708" s="14"/>
      <c r="G708" s="14"/>
      <c r="H708" s="14"/>
      <c r="I708" s="14"/>
      <c r="J708" s="14"/>
      <c r="K708" s="14"/>
      <c r="L708" s="14"/>
      <c r="M708" s="14"/>
    </row>
    <row r="709" spans="1:13" x14ac:dyDescent="0.3">
      <c r="A709" s="13"/>
      <c r="B709" s="14"/>
      <c r="C709" s="14"/>
      <c r="D709" s="14"/>
      <c r="E709" s="14"/>
      <c r="F709" s="14"/>
      <c r="G709" s="14"/>
      <c r="H709" s="14"/>
      <c r="I709" s="14"/>
      <c r="J709" s="14"/>
      <c r="K709" s="14"/>
      <c r="L709" s="14"/>
      <c r="M709" s="14"/>
    </row>
    <row r="710" spans="1:13" x14ac:dyDescent="0.3">
      <c r="A710" s="13"/>
      <c r="B710" s="14"/>
      <c r="C710" s="14"/>
      <c r="D710" s="14"/>
      <c r="E710" s="14"/>
      <c r="F710" s="14"/>
      <c r="G710" s="14"/>
      <c r="H710" s="14"/>
      <c r="I710" s="14"/>
      <c r="J710" s="14"/>
      <c r="K710" s="14"/>
      <c r="L710" s="14"/>
      <c r="M710" s="14"/>
    </row>
    <row r="711" spans="1:13" x14ac:dyDescent="0.3">
      <c r="A711" s="13"/>
      <c r="B711" s="14"/>
      <c r="C711" s="14"/>
      <c r="D711" s="14"/>
      <c r="E711" s="14"/>
      <c r="F711" s="14"/>
      <c r="G711" s="14"/>
      <c r="H711" s="14"/>
      <c r="I711" s="14"/>
      <c r="J711" s="14"/>
      <c r="K711" s="14"/>
      <c r="L711" s="14"/>
      <c r="M711" s="14"/>
    </row>
    <row r="712" spans="1:13" x14ac:dyDescent="0.3">
      <c r="A712" s="13"/>
      <c r="B712" s="14"/>
      <c r="C712" s="14"/>
      <c r="D712" s="14"/>
      <c r="E712" s="14"/>
      <c r="F712" s="14"/>
      <c r="G712" s="14"/>
      <c r="H712" s="14"/>
      <c r="I712" s="14"/>
      <c r="J712" s="14"/>
      <c r="K712" s="14"/>
      <c r="L712" s="14"/>
      <c r="M712" s="14"/>
    </row>
    <row r="713" spans="1:13" x14ac:dyDescent="0.3">
      <c r="A713" s="13"/>
      <c r="B713" s="14"/>
      <c r="C713" s="14"/>
      <c r="D713" s="14"/>
      <c r="E713" s="14"/>
      <c r="F713" s="14"/>
      <c r="G713" s="14"/>
      <c r="H713" s="14"/>
      <c r="I713" s="14"/>
      <c r="J713" s="14"/>
      <c r="K713" s="14"/>
      <c r="L713" s="14"/>
      <c r="M713" s="14"/>
    </row>
    <row r="714" spans="1:13" x14ac:dyDescent="0.3">
      <c r="A714" s="13"/>
      <c r="B714" s="14"/>
      <c r="C714" s="14"/>
      <c r="D714" s="14"/>
      <c r="E714" s="14"/>
      <c r="F714" s="14"/>
      <c r="G714" s="14"/>
      <c r="H714" s="14"/>
      <c r="I714" s="14"/>
      <c r="J714" s="14"/>
      <c r="K714" s="14"/>
      <c r="L714" s="14"/>
      <c r="M714" s="14"/>
    </row>
    <row r="715" spans="1:13" x14ac:dyDescent="0.3">
      <c r="A715" s="13"/>
      <c r="B715" s="14"/>
      <c r="C715" s="14"/>
      <c r="D715" s="14"/>
      <c r="E715" s="14"/>
      <c r="F715" s="14"/>
      <c r="G715" s="14"/>
      <c r="H715" s="14"/>
      <c r="I715" s="14"/>
      <c r="J715" s="14"/>
      <c r="K715" s="14"/>
      <c r="L715" s="14"/>
      <c r="M715" s="14"/>
    </row>
    <row r="716" spans="1:13" x14ac:dyDescent="0.3">
      <c r="A716" s="13"/>
      <c r="B716" s="14"/>
      <c r="C716" s="14"/>
      <c r="D716" s="14"/>
      <c r="E716" s="14"/>
      <c r="F716" s="14"/>
      <c r="G716" s="14"/>
      <c r="H716" s="14"/>
      <c r="I716" s="14"/>
      <c r="J716" s="14"/>
      <c r="K716" s="14"/>
      <c r="L716" s="14"/>
      <c r="M716" s="14"/>
    </row>
    <row r="717" spans="1:13" x14ac:dyDescent="0.3">
      <c r="A717" s="13"/>
      <c r="B717" s="14"/>
      <c r="C717" s="14"/>
      <c r="D717" s="14"/>
      <c r="E717" s="14"/>
      <c r="F717" s="14"/>
      <c r="G717" s="14"/>
      <c r="H717" s="14"/>
      <c r="I717" s="14"/>
      <c r="J717" s="14"/>
      <c r="K717" s="14"/>
      <c r="L717" s="14"/>
      <c r="M717" s="14"/>
    </row>
    <row r="718" spans="1:13" x14ac:dyDescent="0.3">
      <c r="A718" s="13"/>
      <c r="B718" s="14"/>
      <c r="C718" s="14"/>
      <c r="D718" s="14"/>
      <c r="E718" s="14"/>
      <c r="F718" s="14"/>
      <c r="G718" s="14"/>
      <c r="H718" s="14"/>
      <c r="I718" s="14"/>
      <c r="J718" s="14"/>
      <c r="K718" s="14"/>
      <c r="L718" s="14"/>
      <c r="M718" s="14"/>
    </row>
    <row r="719" spans="1:13" x14ac:dyDescent="0.3">
      <c r="A719" s="13"/>
      <c r="B719" s="14"/>
      <c r="C719" s="14"/>
      <c r="D719" s="14"/>
      <c r="E719" s="14"/>
      <c r="F719" s="14"/>
      <c r="G719" s="14"/>
      <c r="H719" s="14"/>
      <c r="I719" s="14"/>
      <c r="J719" s="14"/>
      <c r="K719" s="14"/>
      <c r="L719" s="14"/>
      <c r="M719" s="14"/>
    </row>
    <row r="720" spans="1:13" x14ac:dyDescent="0.3">
      <c r="A720" s="13"/>
      <c r="B720" s="14"/>
      <c r="C720" s="14"/>
      <c r="D720" s="14"/>
      <c r="E720" s="14"/>
      <c r="F720" s="14"/>
      <c r="G720" s="14"/>
      <c r="H720" s="14"/>
      <c r="I720" s="14"/>
      <c r="J720" s="14"/>
      <c r="K720" s="14"/>
      <c r="L720" s="14"/>
      <c r="M720" s="14"/>
    </row>
    <row r="721" spans="1:13" x14ac:dyDescent="0.3">
      <c r="A721" s="13"/>
      <c r="B721" s="14"/>
      <c r="C721" s="14"/>
      <c r="D721" s="14"/>
      <c r="E721" s="14"/>
      <c r="F721" s="14"/>
      <c r="G721" s="14"/>
      <c r="H721" s="14"/>
      <c r="I721" s="14"/>
      <c r="J721" s="14"/>
      <c r="K721" s="14"/>
      <c r="L721" s="14"/>
      <c r="M721" s="14"/>
    </row>
    <row r="722" spans="1:13" x14ac:dyDescent="0.3">
      <c r="A722" s="13"/>
      <c r="B722" s="14"/>
      <c r="C722" s="14"/>
      <c r="D722" s="14"/>
      <c r="E722" s="14"/>
      <c r="F722" s="14"/>
      <c r="G722" s="14"/>
      <c r="H722" s="14"/>
      <c r="I722" s="14"/>
      <c r="J722" s="14"/>
      <c r="K722" s="14"/>
      <c r="L722" s="14"/>
      <c r="M722" s="14"/>
    </row>
    <row r="723" spans="1:13" x14ac:dyDescent="0.3">
      <c r="A723" s="13"/>
      <c r="B723" s="14"/>
      <c r="C723" s="14"/>
      <c r="D723" s="14"/>
      <c r="E723" s="14"/>
      <c r="F723" s="14"/>
      <c r="G723" s="14"/>
      <c r="H723" s="14"/>
      <c r="I723" s="14"/>
      <c r="J723" s="14"/>
      <c r="K723" s="14"/>
      <c r="L723" s="14"/>
      <c r="M723" s="14"/>
    </row>
    <row r="724" spans="1:13" x14ac:dyDescent="0.3">
      <c r="A724" s="13"/>
      <c r="B724" s="14"/>
      <c r="C724" s="14"/>
      <c r="D724" s="14"/>
      <c r="E724" s="14"/>
      <c r="F724" s="14"/>
      <c r="G724" s="14"/>
      <c r="H724" s="14"/>
      <c r="I724" s="14"/>
      <c r="J724" s="14"/>
      <c r="K724" s="14"/>
      <c r="L724" s="14"/>
      <c r="M724" s="14"/>
    </row>
    <row r="725" spans="1:13" x14ac:dyDescent="0.3">
      <c r="A725" s="13"/>
      <c r="B725" s="14"/>
      <c r="C725" s="14"/>
      <c r="D725" s="14"/>
      <c r="E725" s="14"/>
      <c r="F725" s="14"/>
      <c r="G725" s="14"/>
      <c r="H725" s="14"/>
      <c r="I725" s="14"/>
      <c r="J725" s="14"/>
      <c r="K725" s="14"/>
      <c r="L725" s="14"/>
      <c r="M725" s="14"/>
    </row>
    <row r="726" spans="1:13" x14ac:dyDescent="0.3">
      <c r="A726" s="13"/>
      <c r="B726" s="14"/>
      <c r="C726" s="14"/>
      <c r="D726" s="14"/>
      <c r="E726" s="14"/>
      <c r="F726" s="14"/>
      <c r="G726" s="14"/>
      <c r="H726" s="14"/>
      <c r="I726" s="14"/>
      <c r="J726" s="14"/>
      <c r="K726" s="14"/>
      <c r="L726" s="14"/>
      <c r="M726" s="14"/>
    </row>
    <row r="727" spans="1:13" x14ac:dyDescent="0.3">
      <c r="A727" s="13"/>
      <c r="B727" s="14"/>
      <c r="C727" s="14"/>
      <c r="D727" s="14"/>
      <c r="E727" s="14"/>
      <c r="F727" s="14"/>
      <c r="G727" s="14"/>
      <c r="H727" s="14"/>
      <c r="I727" s="14"/>
      <c r="J727" s="14"/>
      <c r="K727" s="14"/>
      <c r="L727" s="14"/>
      <c r="M727" s="14"/>
    </row>
    <row r="728" spans="1:13" x14ac:dyDescent="0.3">
      <c r="A728" s="13"/>
      <c r="B728" s="14"/>
      <c r="C728" s="14"/>
      <c r="D728" s="14"/>
      <c r="E728" s="14"/>
      <c r="F728" s="14"/>
      <c r="G728" s="14"/>
      <c r="H728" s="14"/>
      <c r="I728" s="14"/>
      <c r="J728" s="14"/>
      <c r="K728" s="14"/>
      <c r="L728" s="14"/>
      <c r="M728" s="14"/>
    </row>
    <row r="729" spans="1:13" x14ac:dyDescent="0.3">
      <c r="A729" s="13"/>
      <c r="B729" s="14"/>
      <c r="C729" s="14"/>
      <c r="D729" s="14"/>
      <c r="E729" s="14"/>
      <c r="F729" s="14"/>
      <c r="G729" s="14"/>
      <c r="H729" s="14"/>
      <c r="I729" s="14"/>
      <c r="J729" s="14"/>
      <c r="K729" s="14"/>
      <c r="L729" s="14"/>
      <c r="M729" s="14"/>
    </row>
    <row r="730" spans="1:13" x14ac:dyDescent="0.3">
      <c r="A730" s="13"/>
      <c r="B730" s="14"/>
      <c r="C730" s="14"/>
      <c r="D730" s="14"/>
      <c r="E730" s="14"/>
      <c r="F730" s="14"/>
      <c r="G730" s="14"/>
      <c r="H730" s="14"/>
      <c r="I730" s="14"/>
      <c r="J730" s="14"/>
      <c r="K730" s="14"/>
      <c r="L730" s="14"/>
      <c r="M730" s="14"/>
    </row>
    <row r="731" spans="1:13" x14ac:dyDescent="0.3">
      <c r="A731" s="13"/>
      <c r="B731" s="14"/>
      <c r="C731" s="14"/>
      <c r="D731" s="14"/>
      <c r="E731" s="14"/>
      <c r="F731" s="14"/>
      <c r="G731" s="14"/>
      <c r="H731" s="14"/>
      <c r="I731" s="14"/>
      <c r="J731" s="14"/>
      <c r="K731" s="14"/>
      <c r="L731" s="14"/>
      <c r="M731" s="14"/>
    </row>
    <row r="732" spans="1:13" x14ac:dyDescent="0.3">
      <c r="A732" s="13"/>
      <c r="B732" s="14"/>
      <c r="C732" s="14"/>
      <c r="D732" s="14"/>
      <c r="E732" s="14"/>
      <c r="F732" s="14"/>
      <c r="G732" s="14"/>
      <c r="H732" s="14"/>
      <c r="I732" s="14"/>
      <c r="J732" s="14"/>
      <c r="K732" s="14"/>
      <c r="L732" s="14"/>
      <c r="M732" s="14"/>
    </row>
    <row r="733" spans="1:13" x14ac:dyDescent="0.3">
      <c r="A733" s="13"/>
      <c r="B733" s="14"/>
      <c r="C733" s="14"/>
      <c r="D733" s="14"/>
      <c r="E733" s="14"/>
      <c r="F733" s="14"/>
      <c r="G733" s="14"/>
      <c r="H733" s="14"/>
      <c r="I733" s="14"/>
      <c r="J733" s="14"/>
      <c r="K733" s="14"/>
      <c r="L733" s="14"/>
      <c r="M733" s="14"/>
    </row>
    <row r="734" spans="1:13" x14ac:dyDescent="0.3">
      <c r="A734" s="13"/>
      <c r="B734" s="14"/>
      <c r="C734" s="14"/>
      <c r="D734" s="14"/>
      <c r="E734" s="14"/>
      <c r="F734" s="14"/>
      <c r="G734" s="14"/>
      <c r="H734" s="14"/>
      <c r="I734" s="14"/>
      <c r="J734" s="14"/>
      <c r="K734" s="14"/>
      <c r="L734" s="14"/>
      <c r="M734" s="14"/>
    </row>
  </sheetData>
  <mergeCells count="676">
    <mergeCell ref="L6:L7"/>
    <mergeCell ref="M6:M7"/>
    <mergeCell ref="M145:M149"/>
    <mergeCell ref="G13:G17"/>
    <mergeCell ref="H13:H17"/>
    <mergeCell ref="I13:I17"/>
    <mergeCell ref="J13:J17"/>
    <mergeCell ref="A6:A7"/>
    <mergeCell ref="G8:G12"/>
    <mergeCell ref="H8:H12"/>
    <mergeCell ref="I8:I12"/>
    <mergeCell ref="J8:J12"/>
    <mergeCell ref="B6:B7"/>
    <mergeCell ref="C6:E6"/>
    <mergeCell ref="F6:F7"/>
    <mergeCell ref="G6:K6"/>
    <mergeCell ref="L8:M12"/>
    <mergeCell ref="L13:L17"/>
    <mergeCell ref="M13:M17"/>
    <mergeCell ref="M18:M22"/>
    <mergeCell ref="A24:A28"/>
    <mergeCell ref="G24:G28"/>
    <mergeCell ref="H24:H28"/>
    <mergeCell ref="M24:M28"/>
    <mergeCell ref="I24:I28"/>
    <mergeCell ref="J24:J28"/>
    <mergeCell ref="K13:K17"/>
    <mergeCell ref="A13:A17"/>
    <mergeCell ref="H18:H23"/>
    <mergeCell ref="I18:I23"/>
    <mergeCell ref="J18:J23"/>
    <mergeCell ref="K18:K23"/>
    <mergeCell ref="L18:L23"/>
    <mergeCell ref="A18:A23"/>
    <mergeCell ref="B18:B23"/>
    <mergeCell ref="E22:E23"/>
    <mergeCell ref="F22:F23"/>
    <mergeCell ref="G18:G23"/>
    <mergeCell ref="K8:K12"/>
    <mergeCell ref="B8:B12"/>
    <mergeCell ref="A8:A12"/>
    <mergeCell ref="B13:B17"/>
    <mergeCell ref="B24:B28"/>
    <mergeCell ref="K24:K28"/>
    <mergeCell ref="L24:L28"/>
    <mergeCell ref="G40:G44"/>
    <mergeCell ref="H40:H44"/>
    <mergeCell ref="I40:I44"/>
    <mergeCell ref="J40:J44"/>
    <mergeCell ref="K40:K44"/>
    <mergeCell ref="L40:L44"/>
    <mergeCell ref="B29:B34"/>
    <mergeCell ref="G29:G34"/>
    <mergeCell ref="H29:H34"/>
    <mergeCell ref="I29:I34"/>
    <mergeCell ref="J29:J34"/>
    <mergeCell ref="A29:A34"/>
    <mergeCell ref="M40:M44"/>
    <mergeCell ref="M35:M39"/>
    <mergeCell ref="A40:A44"/>
    <mergeCell ref="M29:M33"/>
    <mergeCell ref="A35:A39"/>
    <mergeCell ref="B35:B39"/>
    <mergeCell ref="G35:G39"/>
    <mergeCell ref="H35:H39"/>
    <mergeCell ref="I35:I39"/>
    <mergeCell ref="J35:J39"/>
    <mergeCell ref="K35:K39"/>
    <mergeCell ref="L35:L39"/>
    <mergeCell ref="B40:B44"/>
    <mergeCell ref="L29:L34"/>
    <mergeCell ref="K29:K34"/>
    <mergeCell ref="A50:A54"/>
    <mergeCell ref="B50:B54"/>
    <mergeCell ref="A55:A59"/>
    <mergeCell ref="B55:B59"/>
    <mergeCell ref="A60:A64"/>
    <mergeCell ref="B60:B64"/>
    <mergeCell ref="K50:K54"/>
    <mergeCell ref="L50:L54"/>
    <mergeCell ref="A45:A49"/>
    <mergeCell ref="B45:B49"/>
    <mergeCell ref="G45:G49"/>
    <mergeCell ref="H45:H49"/>
    <mergeCell ref="I45:I49"/>
    <mergeCell ref="J45:J49"/>
    <mergeCell ref="K45:K49"/>
    <mergeCell ref="M45:M49"/>
    <mergeCell ref="K55:K59"/>
    <mergeCell ref="L55:L59"/>
    <mergeCell ref="M55:M59"/>
    <mergeCell ref="G60:G64"/>
    <mergeCell ref="H60:H64"/>
    <mergeCell ref="I60:I64"/>
    <mergeCell ref="J60:J64"/>
    <mergeCell ref="K60:K64"/>
    <mergeCell ref="L60:L64"/>
    <mergeCell ref="M60:M64"/>
    <mergeCell ref="M50:M54"/>
    <mergeCell ref="G50:G54"/>
    <mergeCell ref="H50:H54"/>
    <mergeCell ref="I50:I54"/>
    <mergeCell ref="J50:J54"/>
    <mergeCell ref="G55:G59"/>
    <mergeCell ref="H55:H59"/>
    <mergeCell ref="I55:I59"/>
    <mergeCell ref="J55:J59"/>
    <mergeCell ref="L45:L49"/>
    <mergeCell ref="A65:A69"/>
    <mergeCell ref="B65:B69"/>
    <mergeCell ref="A70:A74"/>
    <mergeCell ref="B70:B74"/>
    <mergeCell ref="A75:A79"/>
    <mergeCell ref="B75:B79"/>
    <mergeCell ref="K65:K69"/>
    <mergeCell ref="L65:L69"/>
    <mergeCell ref="M65:M69"/>
    <mergeCell ref="K70:K74"/>
    <mergeCell ref="L70:L74"/>
    <mergeCell ref="M70:M74"/>
    <mergeCell ref="G75:G79"/>
    <mergeCell ref="H75:H79"/>
    <mergeCell ref="I75:I79"/>
    <mergeCell ref="J75:J79"/>
    <mergeCell ref="K75:K79"/>
    <mergeCell ref="L75:L79"/>
    <mergeCell ref="M75:M79"/>
    <mergeCell ref="A95:A99"/>
    <mergeCell ref="B95:B99"/>
    <mergeCell ref="A100:A104"/>
    <mergeCell ref="B100:B104"/>
    <mergeCell ref="A105:A109"/>
    <mergeCell ref="B105:B109"/>
    <mergeCell ref="A80:A84"/>
    <mergeCell ref="B80:B84"/>
    <mergeCell ref="A85:A89"/>
    <mergeCell ref="B85:B89"/>
    <mergeCell ref="A90:A94"/>
    <mergeCell ref="B90:B94"/>
    <mergeCell ref="A125:A129"/>
    <mergeCell ref="B125:B129"/>
    <mergeCell ref="A130:A134"/>
    <mergeCell ref="B130:B134"/>
    <mergeCell ref="A135:A139"/>
    <mergeCell ref="B135:B139"/>
    <mergeCell ref="A110:A114"/>
    <mergeCell ref="B110:B114"/>
    <mergeCell ref="A115:A119"/>
    <mergeCell ref="B115:B119"/>
    <mergeCell ref="A120:A124"/>
    <mergeCell ref="B120:B124"/>
    <mergeCell ref="A155:A159"/>
    <mergeCell ref="B155:B159"/>
    <mergeCell ref="A160:A164"/>
    <mergeCell ref="B160:B164"/>
    <mergeCell ref="A165:A169"/>
    <mergeCell ref="B165:B169"/>
    <mergeCell ref="A140:A144"/>
    <mergeCell ref="B140:B144"/>
    <mergeCell ref="B145:B149"/>
    <mergeCell ref="A145:A149"/>
    <mergeCell ref="A150:A154"/>
    <mergeCell ref="B150:B154"/>
    <mergeCell ref="A185:A189"/>
    <mergeCell ref="B185:B189"/>
    <mergeCell ref="A190:A194"/>
    <mergeCell ref="B190:B194"/>
    <mergeCell ref="A195:A199"/>
    <mergeCell ref="B195:B199"/>
    <mergeCell ref="A170:A174"/>
    <mergeCell ref="B170:B174"/>
    <mergeCell ref="A175:A179"/>
    <mergeCell ref="B175:B179"/>
    <mergeCell ref="A180:A184"/>
    <mergeCell ref="B180:B184"/>
    <mergeCell ref="A210:A214"/>
    <mergeCell ref="B210:B214"/>
    <mergeCell ref="A215:A219"/>
    <mergeCell ref="B215:B219"/>
    <mergeCell ref="A220:A224"/>
    <mergeCell ref="B220:B224"/>
    <mergeCell ref="A200:A204"/>
    <mergeCell ref="B200:B204"/>
    <mergeCell ref="B205:B209"/>
    <mergeCell ref="A205:A209"/>
    <mergeCell ref="A240:A244"/>
    <mergeCell ref="B240:B244"/>
    <mergeCell ref="A245:A249"/>
    <mergeCell ref="B245:B249"/>
    <mergeCell ref="A250:A254"/>
    <mergeCell ref="B250:B254"/>
    <mergeCell ref="A225:A229"/>
    <mergeCell ref="B225:B229"/>
    <mergeCell ref="A230:A234"/>
    <mergeCell ref="B230:B234"/>
    <mergeCell ref="A235:A239"/>
    <mergeCell ref="B235:B239"/>
    <mergeCell ref="A270:A274"/>
    <mergeCell ref="B270:B274"/>
    <mergeCell ref="A275:A279"/>
    <mergeCell ref="B275:B279"/>
    <mergeCell ref="A280:A284"/>
    <mergeCell ref="B280:B284"/>
    <mergeCell ref="A255:A259"/>
    <mergeCell ref="B255:B259"/>
    <mergeCell ref="A260:A264"/>
    <mergeCell ref="B260:B264"/>
    <mergeCell ref="A265:A269"/>
    <mergeCell ref="B265:B269"/>
    <mergeCell ref="A300:A304"/>
    <mergeCell ref="B300:B304"/>
    <mergeCell ref="A305:A309"/>
    <mergeCell ref="B305:B309"/>
    <mergeCell ref="A310:A314"/>
    <mergeCell ref="B310:B314"/>
    <mergeCell ref="A285:A289"/>
    <mergeCell ref="B285:B289"/>
    <mergeCell ref="A290:A294"/>
    <mergeCell ref="B290:B294"/>
    <mergeCell ref="A295:A299"/>
    <mergeCell ref="B295:B299"/>
    <mergeCell ref="A335:A339"/>
    <mergeCell ref="B335:B339"/>
    <mergeCell ref="A340:A344"/>
    <mergeCell ref="B340:B344"/>
    <mergeCell ref="A315:A319"/>
    <mergeCell ref="B315:B319"/>
    <mergeCell ref="A320:A324"/>
    <mergeCell ref="B320:B324"/>
    <mergeCell ref="B325:B329"/>
    <mergeCell ref="A325:A329"/>
    <mergeCell ref="A375:A379"/>
    <mergeCell ref="B375:B379"/>
    <mergeCell ref="G65:G69"/>
    <mergeCell ref="H65:H69"/>
    <mergeCell ref="I65:I69"/>
    <mergeCell ref="J65:J69"/>
    <mergeCell ref="G70:G74"/>
    <mergeCell ref="H70:H74"/>
    <mergeCell ref="I70:I74"/>
    <mergeCell ref="J70:J74"/>
    <mergeCell ref="A360:A364"/>
    <mergeCell ref="B360:B364"/>
    <mergeCell ref="A365:A369"/>
    <mergeCell ref="B365:B369"/>
    <mergeCell ref="A370:A374"/>
    <mergeCell ref="B370:B374"/>
    <mergeCell ref="A345:A349"/>
    <mergeCell ref="B345:B349"/>
    <mergeCell ref="A350:A354"/>
    <mergeCell ref="B350:B354"/>
    <mergeCell ref="A355:A359"/>
    <mergeCell ref="B355:B359"/>
    <mergeCell ref="A330:A334"/>
    <mergeCell ref="B330:B334"/>
    <mergeCell ref="M80:M84"/>
    <mergeCell ref="G85:G89"/>
    <mergeCell ref="H85:H89"/>
    <mergeCell ref="I85:I89"/>
    <mergeCell ref="J85:J89"/>
    <mergeCell ref="K85:K89"/>
    <mergeCell ref="L85:L89"/>
    <mergeCell ref="M85:M89"/>
    <mergeCell ref="G80:G84"/>
    <mergeCell ref="H80:H84"/>
    <mergeCell ref="I80:I84"/>
    <mergeCell ref="J80:J84"/>
    <mergeCell ref="K80:K84"/>
    <mergeCell ref="L80:L84"/>
    <mergeCell ref="M90:M94"/>
    <mergeCell ref="G95:G99"/>
    <mergeCell ref="H95:H99"/>
    <mergeCell ref="I95:I99"/>
    <mergeCell ref="J95:J99"/>
    <mergeCell ref="K95:K99"/>
    <mergeCell ref="L95:L99"/>
    <mergeCell ref="M95:M99"/>
    <mergeCell ref="G90:G94"/>
    <mergeCell ref="H90:H94"/>
    <mergeCell ref="I90:I94"/>
    <mergeCell ref="J90:J94"/>
    <mergeCell ref="K90:K94"/>
    <mergeCell ref="L90:L94"/>
    <mergeCell ref="M100:M104"/>
    <mergeCell ref="G105:G109"/>
    <mergeCell ref="H105:H109"/>
    <mergeCell ref="I105:I109"/>
    <mergeCell ref="J105:J109"/>
    <mergeCell ref="K105:K109"/>
    <mergeCell ref="L105:L109"/>
    <mergeCell ref="M105:M109"/>
    <mergeCell ref="G100:G104"/>
    <mergeCell ref="H100:H104"/>
    <mergeCell ref="I100:I104"/>
    <mergeCell ref="J100:J104"/>
    <mergeCell ref="K100:K104"/>
    <mergeCell ref="L100:L104"/>
    <mergeCell ref="M110:M114"/>
    <mergeCell ref="G115:G119"/>
    <mergeCell ref="H115:H119"/>
    <mergeCell ref="I115:I119"/>
    <mergeCell ref="J115:J119"/>
    <mergeCell ref="K115:K119"/>
    <mergeCell ref="L115:L119"/>
    <mergeCell ref="M115:M119"/>
    <mergeCell ref="G110:G114"/>
    <mergeCell ref="H110:H114"/>
    <mergeCell ref="I110:I114"/>
    <mergeCell ref="J110:J114"/>
    <mergeCell ref="K110:K114"/>
    <mergeCell ref="L110:L114"/>
    <mergeCell ref="M120:M124"/>
    <mergeCell ref="G125:G129"/>
    <mergeCell ref="H125:H129"/>
    <mergeCell ref="I125:I129"/>
    <mergeCell ref="J125:J129"/>
    <mergeCell ref="K125:K129"/>
    <mergeCell ref="L125:L129"/>
    <mergeCell ref="M125:M129"/>
    <mergeCell ref="G120:G124"/>
    <mergeCell ref="H120:H124"/>
    <mergeCell ref="I120:I124"/>
    <mergeCell ref="J120:J124"/>
    <mergeCell ref="K120:K124"/>
    <mergeCell ref="L120:L124"/>
    <mergeCell ref="M130:M134"/>
    <mergeCell ref="G135:G139"/>
    <mergeCell ref="H135:H139"/>
    <mergeCell ref="I135:I139"/>
    <mergeCell ref="J135:J139"/>
    <mergeCell ref="K135:K139"/>
    <mergeCell ref="L135:L139"/>
    <mergeCell ref="M135:M139"/>
    <mergeCell ref="G130:G134"/>
    <mergeCell ref="H130:H134"/>
    <mergeCell ref="I130:I134"/>
    <mergeCell ref="J130:J134"/>
    <mergeCell ref="K130:K134"/>
    <mergeCell ref="L130:L134"/>
    <mergeCell ref="G145:G149"/>
    <mergeCell ref="H145:H149"/>
    <mergeCell ref="I145:I149"/>
    <mergeCell ref="J145:J149"/>
    <mergeCell ref="K145:K149"/>
    <mergeCell ref="L145:L149"/>
    <mergeCell ref="M140:M144"/>
    <mergeCell ref="G140:G144"/>
    <mergeCell ref="H140:H144"/>
    <mergeCell ref="I140:I144"/>
    <mergeCell ref="J140:J144"/>
    <mergeCell ref="K140:K144"/>
    <mergeCell ref="L140:L144"/>
    <mergeCell ref="M150:M154"/>
    <mergeCell ref="G155:G159"/>
    <mergeCell ref="H155:H159"/>
    <mergeCell ref="I155:I159"/>
    <mergeCell ref="J155:J159"/>
    <mergeCell ref="K155:K159"/>
    <mergeCell ref="L155:L159"/>
    <mergeCell ref="M155:M159"/>
    <mergeCell ref="G150:G154"/>
    <mergeCell ref="H150:H154"/>
    <mergeCell ref="I150:I154"/>
    <mergeCell ref="J150:J154"/>
    <mergeCell ref="K150:K154"/>
    <mergeCell ref="L150:L154"/>
    <mergeCell ref="M160:M164"/>
    <mergeCell ref="G165:G169"/>
    <mergeCell ref="H165:H169"/>
    <mergeCell ref="I165:I169"/>
    <mergeCell ref="J165:J169"/>
    <mergeCell ref="K165:K169"/>
    <mergeCell ref="L165:L169"/>
    <mergeCell ref="M165:M169"/>
    <mergeCell ref="G160:G164"/>
    <mergeCell ref="H160:H164"/>
    <mergeCell ref="I160:I164"/>
    <mergeCell ref="J160:J164"/>
    <mergeCell ref="K160:K164"/>
    <mergeCell ref="L160:L164"/>
    <mergeCell ref="M170:M174"/>
    <mergeCell ref="G175:G179"/>
    <mergeCell ref="H175:H179"/>
    <mergeCell ref="I175:I179"/>
    <mergeCell ref="J175:J179"/>
    <mergeCell ref="K175:K179"/>
    <mergeCell ref="L175:L179"/>
    <mergeCell ref="M175:M179"/>
    <mergeCell ref="G170:G174"/>
    <mergeCell ref="H170:H174"/>
    <mergeCell ref="I170:I174"/>
    <mergeCell ref="J170:J174"/>
    <mergeCell ref="K170:K174"/>
    <mergeCell ref="L170:L174"/>
    <mergeCell ref="M180:M184"/>
    <mergeCell ref="G185:G189"/>
    <mergeCell ref="H185:H189"/>
    <mergeCell ref="I185:I189"/>
    <mergeCell ref="J185:J189"/>
    <mergeCell ref="K185:K189"/>
    <mergeCell ref="L185:L189"/>
    <mergeCell ref="M185:M189"/>
    <mergeCell ref="G180:G184"/>
    <mergeCell ref="H180:H184"/>
    <mergeCell ref="I180:I184"/>
    <mergeCell ref="J180:J184"/>
    <mergeCell ref="K180:K184"/>
    <mergeCell ref="L180:L184"/>
    <mergeCell ref="M190:M194"/>
    <mergeCell ref="G195:G199"/>
    <mergeCell ref="H195:H199"/>
    <mergeCell ref="I195:I199"/>
    <mergeCell ref="J195:J199"/>
    <mergeCell ref="K195:K199"/>
    <mergeCell ref="L195:L199"/>
    <mergeCell ref="M195:M199"/>
    <mergeCell ref="G190:G194"/>
    <mergeCell ref="H190:H194"/>
    <mergeCell ref="I190:I194"/>
    <mergeCell ref="J190:J194"/>
    <mergeCell ref="K190:K194"/>
    <mergeCell ref="L190:L194"/>
    <mergeCell ref="M200:M204"/>
    <mergeCell ref="G200:G204"/>
    <mergeCell ref="H200:H204"/>
    <mergeCell ref="I200:I204"/>
    <mergeCell ref="J200:J204"/>
    <mergeCell ref="K200:K204"/>
    <mergeCell ref="L200:L204"/>
    <mergeCell ref="M205:M209"/>
    <mergeCell ref="G210:G214"/>
    <mergeCell ref="H210:H214"/>
    <mergeCell ref="I210:I214"/>
    <mergeCell ref="J210:J214"/>
    <mergeCell ref="K210:K214"/>
    <mergeCell ref="L210:L214"/>
    <mergeCell ref="M210:M214"/>
    <mergeCell ref="G205:G209"/>
    <mergeCell ref="H205:H209"/>
    <mergeCell ref="I205:I209"/>
    <mergeCell ref="J205:J209"/>
    <mergeCell ref="K205:K209"/>
    <mergeCell ref="L205:L209"/>
    <mergeCell ref="M215:M219"/>
    <mergeCell ref="G220:G224"/>
    <mergeCell ref="H220:H224"/>
    <mergeCell ref="I220:I224"/>
    <mergeCell ref="J220:J224"/>
    <mergeCell ref="K220:K224"/>
    <mergeCell ref="L220:L224"/>
    <mergeCell ref="M220:M224"/>
    <mergeCell ref="G215:G219"/>
    <mergeCell ref="H215:H219"/>
    <mergeCell ref="I215:I219"/>
    <mergeCell ref="J215:J219"/>
    <mergeCell ref="K215:K219"/>
    <mergeCell ref="L215:L219"/>
    <mergeCell ref="M225:M229"/>
    <mergeCell ref="G230:G234"/>
    <mergeCell ref="H230:H234"/>
    <mergeCell ref="I230:I234"/>
    <mergeCell ref="J230:J234"/>
    <mergeCell ref="K230:K234"/>
    <mergeCell ref="L230:L234"/>
    <mergeCell ref="M230:M234"/>
    <mergeCell ref="G225:G229"/>
    <mergeCell ref="H225:H229"/>
    <mergeCell ref="I225:I229"/>
    <mergeCell ref="J225:J229"/>
    <mergeCell ref="K225:K229"/>
    <mergeCell ref="L225:L229"/>
    <mergeCell ref="M235:M239"/>
    <mergeCell ref="G240:G244"/>
    <mergeCell ref="H240:H244"/>
    <mergeCell ref="I240:I244"/>
    <mergeCell ref="J240:J244"/>
    <mergeCell ref="K240:K244"/>
    <mergeCell ref="L240:L244"/>
    <mergeCell ref="M240:M244"/>
    <mergeCell ref="G235:G239"/>
    <mergeCell ref="H235:H239"/>
    <mergeCell ref="I235:I239"/>
    <mergeCell ref="J235:J239"/>
    <mergeCell ref="K235:K239"/>
    <mergeCell ref="L235:L239"/>
    <mergeCell ref="M245:M249"/>
    <mergeCell ref="G250:G254"/>
    <mergeCell ref="H250:H254"/>
    <mergeCell ref="I250:I254"/>
    <mergeCell ref="J250:J254"/>
    <mergeCell ref="K250:K254"/>
    <mergeCell ref="L250:L254"/>
    <mergeCell ref="M250:M254"/>
    <mergeCell ref="G245:G249"/>
    <mergeCell ref="H245:H249"/>
    <mergeCell ref="I245:I249"/>
    <mergeCell ref="J245:J249"/>
    <mergeCell ref="K245:K249"/>
    <mergeCell ref="L245:L249"/>
    <mergeCell ref="M255:M259"/>
    <mergeCell ref="G260:G264"/>
    <mergeCell ref="H260:H264"/>
    <mergeCell ref="I260:I264"/>
    <mergeCell ref="J260:J264"/>
    <mergeCell ref="K260:K264"/>
    <mergeCell ref="L260:L264"/>
    <mergeCell ref="M260:M264"/>
    <mergeCell ref="G255:G259"/>
    <mergeCell ref="H255:H259"/>
    <mergeCell ref="I255:I259"/>
    <mergeCell ref="J255:J259"/>
    <mergeCell ref="K255:K259"/>
    <mergeCell ref="L255:L259"/>
    <mergeCell ref="M265:M269"/>
    <mergeCell ref="G270:G274"/>
    <mergeCell ref="H270:H274"/>
    <mergeCell ref="I270:I274"/>
    <mergeCell ref="J270:J274"/>
    <mergeCell ref="K270:K274"/>
    <mergeCell ref="L270:L274"/>
    <mergeCell ref="M270:M274"/>
    <mergeCell ref="G265:G269"/>
    <mergeCell ref="H265:H269"/>
    <mergeCell ref="I265:I269"/>
    <mergeCell ref="J265:J269"/>
    <mergeCell ref="K265:K269"/>
    <mergeCell ref="L265:L269"/>
    <mergeCell ref="M275:M279"/>
    <mergeCell ref="G280:G284"/>
    <mergeCell ref="H280:H284"/>
    <mergeCell ref="I280:I284"/>
    <mergeCell ref="J280:J284"/>
    <mergeCell ref="K280:K284"/>
    <mergeCell ref="L280:L284"/>
    <mergeCell ref="M280:M284"/>
    <mergeCell ref="G275:G279"/>
    <mergeCell ref="H275:H279"/>
    <mergeCell ref="I275:I279"/>
    <mergeCell ref="J275:J279"/>
    <mergeCell ref="K275:K279"/>
    <mergeCell ref="L275:L279"/>
    <mergeCell ref="M285:M289"/>
    <mergeCell ref="G290:G294"/>
    <mergeCell ref="H290:H294"/>
    <mergeCell ref="I290:I294"/>
    <mergeCell ref="J290:J294"/>
    <mergeCell ref="K290:K294"/>
    <mergeCell ref="L290:L294"/>
    <mergeCell ref="M290:M294"/>
    <mergeCell ref="G285:G289"/>
    <mergeCell ref="H285:H289"/>
    <mergeCell ref="I285:I289"/>
    <mergeCell ref="J285:J289"/>
    <mergeCell ref="K285:K289"/>
    <mergeCell ref="L285:L289"/>
    <mergeCell ref="M295:M299"/>
    <mergeCell ref="G300:G304"/>
    <mergeCell ref="H300:H304"/>
    <mergeCell ref="I300:I304"/>
    <mergeCell ref="J300:J304"/>
    <mergeCell ref="K300:K304"/>
    <mergeCell ref="L300:L304"/>
    <mergeCell ref="M300:M304"/>
    <mergeCell ref="G295:G299"/>
    <mergeCell ref="H295:H299"/>
    <mergeCell ref="I295:I299"/>
    <mergeCell ref="J295:J299"/>
    <mergeCell ref="K295:K299"/>
    <mergeCell ref="L295:L299"/>
    <mergeCell ref="M305:M309"/>
    <mergeCell ref="G310:G314"/>
    <mergeCell ref="H310:H314"/>
    <mergeCell ref="I310:I314"/>
    <mergeCell ref="J310:J314"/>
    <mergeCell ref="K310:K314"/>
    <mergeCell ref="L310:L314"/>
    <mergeCell ref="M310:M314"/>
    <mergeCell ref="G305:G309"/>
    <mergeCell ref="H305:H309"/>
    <mergeCell ref="I305:I309"/>
    <mergeCell ref="J305:J309"/>
    <mergeCell ref="K305:K309"/>
    <mergeCell ref="L305:L309"/>
    <mergeCell ref="M315:M319"/>
    <mergeCell ref="G320:G324"/>
    <mergeCell ref="H320:H324"/>
    <mergeCell ref="I320:I324"/>
    <mergeCell ref="J320:J324"/>
    <mergeCell ref="K320:K324"/>
    <mergeCell ref="L320:L324"/>
    <mergeCell ref="M320:M324"/>
    <mergeCell ref="G315:G319"/>
    <mergeCell ref="H315:H319"/>
    <mergeCell ref="I315:I319"/>
    <mergeCell ref="J315:J319"/>
    <mergeCell ref="K315:K319"/>
    <mergeCell ref="L315:L319"/>
    <mergeCell ref="M325:M329"/>
    <mergeCell ref="G330:G334"/>
    <mergeCell ref="H330:H334"/>
    <mergeCell ref="I330:I334"/>
    <mergeCell ref="J330:J334"/>
    <mergeCell ref="K330:K334"/>
    <mergeCell ref="L330:L334"/>
    <mergeCell ref="M330:M334"/>
    <mergeCell ref="G325:G329"/>
    <mergeCell ref="H325:H329"/>
    <mergeCell ref="I325:I329"/>
    <mergeCell ref="J325:J329"/>
    <mergeCell ref="K325:K329"/>
    <mergeCell ref="L325:L329"/>
    <mergeCell ref="M335:M339"/>
    <mergeCell ref="G340:G344"/>
    <mergeCell ref="H340:H344"/>
    <mergeCell ref="I340:I344"/>
    <mergeCell ref="J340:J344"/>
    <mergeCell ref="K340:K344"/>
    <mergeCell ref="L340:L344"/>
    <mergeCell ref="M340:M344"/>
    <mergeCell ref="G335:G339"/>
    <mergeCell ref="H335:H339"/>
    <mergeCell ref="I335:I339"/>
    <mergeCell ref="J335:J339"/>
    <mergeCell ref="K335:K339"/>
    <mergeCell ref="L335:L339"/>
    <mergeCell ref="M345:M349"/>
    <mergeCell ref="G350:G354"/>
    <mergeCell ref="H350:H354"/>
    <mergeCell ref="I350:I354"/>
    <mergeCell ref="J350:J354"/>
    <mergeCell ref="K350:K354"/>
    <mergeCell ref="L350:L354"/>
    <mergeCell ref="M350:M354"/>
    <mergeCell ref="G345:G349"/>
    <mergeCell ref="H345:H349"/>
    <mergeCell ref="I345:I349"/>
    <mergeCell ref="J345:J349"/>
    <mergeCell ref="K345:K349"/>
    <mergeCell ref="L345:L349"/>
    <mergeCell ref="G360:G364"/>
    <mergeCell ref="H360:H364"/>
    <mergeCell ref="I360:I364"/>
    <mergeCell ref="J360:J364"/>
    <mergeCell ref="K360:K364"/>
    <mergeCell ref="L360:L364"/>
    <mergeCell ref="M360:M364"/>
    <mergeCell ref="G355:G359"/>
    <mergeCell ref="H355:H359"/>
    <mergeCell ref="I355:I359"/>
    <mergeCell ref="J355:J359"/>
    <mergeCell ref="K355:K359"/>
    <mergeCell ref="L355:L359"/>
    <mergeCell ref="B2:M2"/>
    <mergeCell ref="G4:K4"/>
    <mergeCell ref="M375:M379"/>
    <mergeCell ref="G375:G379"/>
    <mergeCell ref="H375:H379"/>
    <mergeCell ref="I375:I379"/>
    <mergeCell ref="J375:J379"/>
    <mergeCell ref="K375:K379"/>
    <mergeCell ref="L375:L379"/>
    <mergeCell ref="M365:M369"/>
    <mergeCell ref="G370:G374"/>
    <mergeCell ref="H370:H374"/>
    <mergeCell ref="I370:I374"/>
    <mergeCell ref="J370:J374"/>
    <mergeCell ref="K370:K374"/>
    <mergeCell ref="L370:L374"/>
    <mergeCell ref="M370:M374"/>
    <mergeCell ref="G365:G369"/>
    <mergeCell ref="H365:H369"/>
    <mergeCell ref="I365:I369"/>
    <mergeCell ref="J365:J369"/>
    <mergeCell ref="K365:K369"/>
    <mergeCell ref="L365:L369"/>
    <mergeCell ref="M355:M359"/>
  </mergeCells>
  <pageMargins left="0.7" right="0.7" top="0.75" bottom="0.75" header="0.3" footer="0.3"/>
  <pageSetup paperSize="9" scale="37" fitToHeight="0" orientation="portrait" r:id="rId1"/>
  <rowBreaks count="1" manualBreakCount="1">
    <brk id="34"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F19"/>
  <sheetViews>
    <sheetView view="pageBreakPreview" zoomScale="60" workbookViewId="0">
      <selection activeCell="H30" sqref="H30"/>
    </sheetView>
  </sheetViews>
  <sheetFormatPr defaultRowHeight="14.4" x14ac:dyDescent="0.3"/>
  <sheetData>
    <row r="4" spans="3:6" x14ac:dyDescent="0.3">
      <c r="C4">
        <v>1</v>
      </c>
      <c r="D4">
        <v>0</v>
      </c>
      <c r="E4">
        <v>1</v>
      </c>
      <c r="F4">
        <v>0</v>
      </c>
    </row>
    <row r="16" spans="3:6" x14ac:dyDescent="0.3">
      <c r="E16">
        <v>1</v>
      </c>
    </row>
    <row r="17" spans="5:5" x14ac:dyDescent="0.3">
      <c r="E17">
        <v>0</v>
      </c>
    </row>
    <row r="18" spans="5:5" x14ac:dyDescent="0.3">
      <c r="E18">
        <v>1</v>
      </c>
    </row>
    <row r="19" spans="5:5" x14ac:dyDescent="0.3">
      <c r="E19">
        <v>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60" workbookViewId="0"/>
  </sheetViews>
  <sheetFormatPr defaultRowHeight="14.4" x14ac:dyDescent="0.3"/>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Лист1!_ftnref1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Дубинина Дарья Александровна</dc:creator>
  <cp:lastModifiedBy>Дубинина Дарья Александровна</cp:lastModifiedBy>
  <dcterms:created xsi:type="dcterms:W3CDTF">2023-08-08T08:50:50Z</dcterms:created>
  <dcterms:modified xsi:type="dcterms:W3CDTF">2024-08-09T11:03:10Z</dcterms:modified>
</cp:coreProperties>
</file>