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-8\Public\КЭР\Отдел Березиной\КОНКУРЕНЦИЯ\Реестр хоз.субъектов\2023\"/>
    </mc:Choice>
  </mc:AlternateContent>
  <bookViews>
    <workbookView xWindow="0" yWindow="600" windowWidth="28800" windowHeight="118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8" i="1" l="1"/>
  <c r="H198" i="1"/>
  <c r="L197" i="1"/>
  <c r="H197" i="1"/>
  <c r="L196" i="1"/>
  <c r="H196" i="1"/>
  <c r="L195" i="1"/>
  <c r="H195" i="1"/>
  <c r="L194" i="1"/>
  <c r="H194" i="1"/>
  <c r="L193" i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L184" i="1"/>
  <c r="H184" i="1"/>
  <c r="L183" i="1"/>
  <c r="H183" i="1"/>
  <c r="L182" i="1"/>
  <c r="H182" i="1"/>
  <c r="L181" i="1"/>
  <c r="H181" i="1"/>
  <c r="L180" i="1"/>
  <c r="H180" i="1"/>
  <c r="L35" i="1" l="1"/>
</calcChain>
</file>

<file path=xl/sharedStrings.xml><?xml version="1.0" encoding="utf-8"?>
<sst xmlns="http://schemas.openxmlformats.org/spreadsheetml/2006/main" count="798" uniqueCount="429">
  <si>
    <t>Наименование хозяйствующего субъекта</t>
  </si>
  <si>
    <t>ИНН</t>
  </si>
  <si>
    <t>№ п/п</t>
  </si>
  <si>
    <t xml:space="preserve">Наименование рынка присутствия хозйствующего субъекта </t>
  </si>
  <si>
    <t>Муниципальное образование город Мурманск</t>
  </si>
  <si>
    <t>Муниципальное автономное учреждение "Редакция газеты "Вечерний Мурманск"</t>
  </si>
  <si>
    <t>МАУ</t>
  </si>
  <si>
    <t>58.13 Издание газет</t>
  </si>
  <si>
    <t>АО "Фармация Мурманска"</t>
  </si>
  <si>
    <t>Мурманское муниципальное казенное учреждение "Управление закупок"</t>
  </si>
  <si>
    <t>69.10 Деятельность в области права</t>
  </si>
  <si>
    <t>АО</t>
  </si>
  <si>
    <t>КУ</t>
  </si>
  <si>
    <t>Муниципальное автономное учреждение "Центр организационно-методического обеспечения физической культуры и спорта "Стратегия"</t>
  </si>
  <si>
    <t>АУ</t>
  </si>
  <si>
    <t xml:space="preserve">93.19 Деятельность в области спорта прочая
</t>
  </si>
  <si>
    <t>Муниципальное бюджетное учреждение спортивная школа олимпийского резерва № 13</t>
  </si>
  <si>
    <t>93.19 Деятельность в области спорта прочая</t>
  </si>
  <si>
    <t>Муниципальное бюджетное учреждение спортивная школа олимпийского резерва № 12 по художественной гимнастике</t>
  </si>
  <si>
    <t>Муниципальное автономное учреждение спортивная школа олимпийского резерва № 4</t>
  </si>
  <si>
    <t>Муниципальное бюджетное учреждение спортивная школа № 6 по зимним видам спорта</t>
  </si>
  <si>
    <t>Муниципальное автономное учреждение спортивная школа олимпийского резерва № 3 по лыжным гонкам и биатлону</t>
  </si>
  <si>
    <t>Муниципальное автономное учреждение ГСЦ "Авангард"</t>
  </si>
  <si>
    <t>АО "Мурманская горэлектросеть"</t>
  </si>
  <si>
    <t>Акционерное общество "Бюро спецобслуживания"</t>
  </si>
  <si>
    <t>Мурманское муниципальное бюджетное учреждение "Дирекция городского кладбища"</t>
  </si>
  <si>
    <t>муниципальное бюджетное учреждение</t>
  </si>
  <si>
    <t>ММБУ "Центр организации дорожного движения" (ММБУ ЦОДД)</t>
  </si>
  <si>
    <t>5190930709</t>
  </si>
  <si>
    <t>Мурманское муниципальное бюджетное учреждение "Центр содержания животных"</t>
  </si>
  <si>
    <t>ММБУ "Экосистема"</t>
  </si>
  <si>
    <t>бюджетное учреждение</t>
  </si>
  <si>
    <t>Акционерное общество "Электротранспорт"</t>
  </si>
  <si>
    <t xml:space="preserve">Мурманское муниципальное бюджетное учреждение "Управление дорожного хозяйства" </t>
  </si>
  <si>
    <t>АО "Север"</t>
  </si>
  <si>
    <t>АО "Дента"</t>
  </si>
  <si>
    <t>Непубличное акционерное общество</t>
  </si>
  <si>
    <t>Стоматологическая практика</t>
  </si>
  <si>
    <t>МАУО г. Мурманска "Центр школьного питания"</t>
  </si>
  <si>
    <t>муниципальное автономное учреждение</t>
  </si>
  <si>
    <t xml:space="preserve">МБУ ДО г. Мурманска комплексная детско-юношеская спортивная школа № 17 </t>
  </si>
  <si>
    <t>МБУ ДО г.Мурманска "Центр патриотического воспитания "Юная Гвардия"</t>
  </si>
  <si>
    <t>МБОУ г. Мурманска Мурманский политехнический лицей</t>
  </si>
  <si>
    <t>МБОУ г. Мурманска "Прогимназия № 40"</t>
  </si>
  <si>
    <t>МАУ ДО г. Мурманска Дом детского творчества им. А. Бредова</t>
  </si>
  <si>
    <t>МБУ ДО г. Мурманска детский морской центр "Океан"</t>
  </si>
  <si>
    <t>МБУ ДО г. Мурманска детско-юношеская спортивная школа № 2 по волейболу</t>
  </si>
  <si>
    <t>МБУ ДО г. Мурманска детско-юношеская спортивная школа № 10 по футболу</t>
  </si>
  <si>
    <t>МБОУ г. Мурманска "Прогимназия № 24"</t>
  </si>
  <si>
    <t>МБОУ ДОД г. Мурманска детско-юношеская спортивная школа № 1 по спортивной гимнастике и акробатике</t>
  </si>
  <si>
    <t>МБОУ г. Мурманска средняя общеобразовательная школа № 36</t>
  </si>
  <si>
    <t>МБОУ ДОД г.Мурманска - детско-юношеская спортивная школа № 7 по боксу и кикбоксингу</t>
  </si>
  <si>
    <t>МБОУ г.Мурманска "Основная общеобразовательная школа № 58"</t>
  </si>
  <si>
    <t>МБУ ДО г. Мурманска детско-юношеская спортивная школа единоборств №19</t>
  </si>
  <si>
    <t>МБОУ г.Мурманска "Лицей № 2"</t>
  </si>
  <si>
    <t>МБОУ ДОД г. Мурманска детско-юношеская спортивная школа № 11 по фитнес аэробике и пауэрлифтингу</t>
  </si>
  <si>
    <t>МБОУ г. Мурманска "Средняя общеобразовательная школа № 28"</t>
  </si>
  <si>
    <t>МБОУ г.Мурманска "Средняя общеобразовательная школа № 43"</t>
  </si>
  <si>
    <t xml:space="preserve">МБУ ДО г. Мурманска детско-юношеская спортивная школа № 14 по танцевальному спорту </t>
  </si>
  <si>
    <t>МБОУ г. Мурманска "Средняя общеобразовательная школа № 1"</t>
  </si>
  <si>
    <t>МБОУ г. Мурманска "Прогимназия № 51"</t>
  </si>
  <si>
    <t>МБОУ г. Мурманска "Средняя общеобразовательная школа № 34"</t>
  </si>
  <si>
    <t>МБОУ г. Мурманска "Гимназия № 5"</t>
  </si>
  <si>
    <t>МБУО г. Мурманска - Городской информационно-методический центр работников образования</t>
  </si>
  <si>
    <t>МБОУ г. Мурманска "Средняя общеобразовательная школа № 49"</t>
  </si>
  <si>
    <t>МАУО г. Мурманска "Управление хозяйственно - эксплуатационного обслуживания образовательных учреждений" (УХЭО ОУ)</t>
  </si>
  <si>
    <t>МБУО Централизованная бухгалтерия по обслуживанию учреждений комитета по образованию администрации г. Мурманска</t>
  </si>
  <si>
    <t>МБОУ г. Мурманска средняя общеобразовательная школа № 23</t>
  </si>
  <si>
    <t>МБУ г. Мурманска "Центр психолого-педагогической, медицинской и социальной помощи"</t>
  </si>
  <si>
    <t>МБОУ "Мурманский академический лицей"</t>
  </si>
  <si>
    <t>МБОУ г.Мурманска "Средняя общеобразовательная школа № 38"</t>
  </si>
  <si>
    <t>МБОУ г.Мурманска "Средняя общеобразовательная школа № 45"</t>
  </si>
  <si>
    <t>МБОУ г. Мурманска "Средняя общеобразовательная школа № 44"</t>
  </si>
  <si>
    <t>МБОУ г.Мурманска средняя общеобразовательная школа № 11</t>
  </si>
  <si>
    <t>МБОУ г. Мурманска "Средняя общеобразовательная школа № 56"</t>
  </si>
  <si>
    <t>МБУ ДО г.Мурманска Центр профессиональной ориентации "ПрофСтарт"</t>
  </si>
  <si>
    <t>МБОУ г.Мурманска "Средняя общеобразовательная школа № 18"</t>
  </si>
  <si>
    <t>МБОУ г. Мурманска "Гимназия № 1"</t>
  </si>
  <si>
    <t>МБОУ г. Мурманска "Гимназия № 8"</t>
  </si>
  <si>
    <t>МБУ ДО г. Мурманска детско-юношеская спортивно-адаптивная школа №15</t>
  </si>
  <si>
    <t>МБОУ г. Мурманска "Гимназия № 3"</t>
  </si>
  <si>
    <t>МБОУ г.Мурманска "Средняя общеобразовательная школа № 53"</t>
  </si>
  <si>
    <t>МБОУ г.Мурманска "Прогимназия № 61"</t>
  </si>
  <si>
    <t>МБОУ г.Мурманска основная общеобразовательная школа № 26</t>
  </si>
  <si>
    <t>МБОУ г.Мурманска "Средняя общеобразовательная школа № 41"</t>
  </si>
  <si>
    <t>МБУ ДО г. Мурманска Дом детского творчества им. А.Торцева</t>
  </si>
  <si>
    <t>МБОУ г. Мурманска "Средняя общеобразовательная школа № 57"</t>
  </si>
  <si>
    <t xml:space="preserve">МБУ ДО г. Мурманска детско-юношеская спортивная школа № 16 по дзюдо и самбо </t>
  </si>
  <si>
    <t>МБОУ г.Мурманска "Гимназия № 9"</t>
  </si>
  <si>
    <t>МБОУ г.Мурманска "Средняя общеобразовательная школа № 5"</t>
  </si>
  <si>
    <t>МБОУ г. Мурманска "Гимназия № 6"</t>
  </si>
  <si>
    <t>МБОУ г. Мурманска "Гимназия № 7"</t>
  </si>
  <si>
    <t>МБОУ ДОД г. Мурманска Центр детского и юношеского туризма</t>
  </si>
  <si>
    <t>МБОУ г.Мурманска средняя общеобразовательная школа № 50</t>
  </si>
  <si>
    <t>МБОУ г. Мурманска "Гимназия № 2"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</si>
  <si>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</si>
  <si>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</si>
  <si>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21"</t>
  </si>
  <si>
    <t>МБОУ г. Мурманска "Основная общеобразовательная школа № 16"</t>
  </si>
  <si>
    <t>МБОУ г. Мурманска "Гимназия № 10"</t>
  </si>
  <si>
    <t>МБОУ г.Мурманска "Средняя общеобразовательная школа № 20"</t>
  </si>
  <si>
    <t>МБОУ г. Мурманска "Средняя общеобразовательная школа № 22"</t>
  </si>
  <si>
    <t>МБОУ г. Мурманска "Средняя общеобразовательная школа № 27"</t>
  </si>
  <si>
    <t>МБОУ г.Мурманска "Основная общеобразовательная школа № 37"</t>
  </si>
  <si>
    <t>МБОУ г.Мурманска "Средняя общеобразовательная школа № 13"</t>
  </si>
  <si>
    <t>МБОУ г. Мурманска "Средняя общеобразовательная школа № 42 имени Е.В. Шовского"</t>
  </si>
  <si>
    <t>МБОУ г. Мурманска "Мурманский международный лицей"</t>
  </si>
  <si>
    <t>МБОУ "Кадетская школа г. Мурманска"</t>
  </si>
  <si>
    <t>МБУ ДО г.Мурманска Первомайский Дом детского творчества</t>
  </si>
  <si>
    <t>МБОУ г. Мурманска средняя общеобразовательная школа № 3</t>
  </si>
  <si>
    <t>МБОУ г. Мурманска "Основная общеобразовательная школа № 4"</t>
  </si>
  <si>
    <t>МБУ ДО детско-юношеская спортивная школа № 4</t>
  </si>
  <si>
    <t>МАУ г. Мурманска «Муниципальный опорный центр дополнительного образования детей»</t>
  </si>
  <si>
    <t>МБДОУ г.Мурманска № 109</t>
  </si>
  <si>
    <t>МБДОУ г. Мурманска № 7</t>
  </si>
  <si>
    <t>МБДОУ г.Мурманска № 58</t>
  </si>
  <si>
    <t>МБДОУ г.Мурманска № 72</t>
  </si>
  <si>
    <t>МАДОУ г. Мурманска № 78</t>
  </si>
  <si>
    <t>МБДОУ г. Мурманска № 82</t>
  </si>
  <si>
    <t>МБДОУ г.Мурманска № 87</t>
  </si>
  <si>
    <t>МАДОУ г. Мурманска № 93</t>
  </si>
  <si>
    <t>МАДОУ г. Мурманска № 97</t>
  </si>
  <si>
    <t>МБДОУ г. Мурманска № 131</t>
  </si>
  <si>
    <t>МАДОУ г.Мурманска № 135</t>
  </si>
  <si>
    <t>МБДОУ г.Мурманска № 136</t>
  </si>
  <si>
    <t>МБДОУ г.Мурманска № 138</t>
  </si>
  <si>
    <t>МБДОУ г.Мурманска детский сад общеразвивающего вида № 154</t>
  </si>
  <si>
    <t>МБДОУ г.Мурманска № 156</t>
  </si>
  <si>
    <t>МБДОУ г.Мурманска № 157</t>
  </si>
  <si>
    <t>МАДОУ г. Мурманска №133</t>
  </si>
  <si>
    <t>МАДОУ г. Мурманска № 118</t>
  </si>
  <si>
    <t>МАДОУ г. Мурманска № 91</t>
  </si>
  <si>
    <t>МАДОУ г.Мурманска № 139</t>
  </si>
  <si>
    <t>МБДОУ г. Мурманска № 57</t>
  </si>
  <si>
    <t>МБДОУ г.Мурманска № 105</t>
  </si>
  <si>
    <t>МБДОУ г.Мурманска № 108</t>
  </si>
  <si>
    <t>МБДОУ г.Мурманска № 4</t>
  </si>
  <si>
    <t>МБДОУ г.Мурманска № 104</t>
  </si>
  <si>
    <t>МБДОУ г.Мурманска № 73</t>
  </si>
  <si>
    <t>МБДОУ г.Мурманска № 74</t>
  </si>
  <si>
    <t>МБДОУ г. Мурманска № 89</t>
  </si>
  <si>
    <t>МБДОУ г.Мурманска № 38</t>
  </si>
  <si>
    <t>МАДОУ г. Мурманска № 119</t>
  </si>
  <si>
    <t>МБДОУ г.Мурманска № 90</t>
  </si>
  <si>
    <t>МБДОУ г.Мурманска № 95</t>
  </si>
  <si>
    <t>МБДОУ г.Мурманска детский сад комбинированного вида № 34</t>
  </si>
  <si>
    <t>МБДОУ г.Мурманска № 80</t>
  </si>
  <si>
    <t>МБДОУ г.Мурманска № 27</t>
  </si>
  <si>
    <t>МБДОУ г. Мурманска № 2</t>
  </si>
  <si>
    <t>МБДОУ г. Мурманска №122</t>
  </si>
  <si>
    <t>МБДОУ г. Мурманска № 41</t>
  </si>
  <si>
    <t>МБДОУ г. Мурманска № 13</t>
  </si>
  <si>
    <t>МБДОУ г.Мурманска № 76</t>
  </si>
  <si>
    <t>МБДОУ г.Мурманска № 50</t>
  </si>
  <si>
    <t>МАДОУ г. Мурманска № 32</t>
  </si>
  <si>
    <t>МБДОУ г.Мурманска № 83</t>
  </si>
  <si>
    <t>МБДОУ г.Мурманска № 120</t>
  </si>
  <si>
    <t>МАДОУ г. Мурманска № 115</t>
  </si>
  <si>
    <t>МБДОУ г.Мурманска № 15</t>
  </si>
  <si>
    <t>МБДОУ г.Мурманска № 128</t>
  </si>
  <si>
    <t xml:space="preserve">МБДОУ г. Мурманска № 18 </t>
  </si>
  <si>
    <t>МАДОУ г. Мурманска № 112</t>
  </si>
  <si>
    <t>МАДОУ г.Мурманска № 123</t>
  </si>
  <si>
    <t>МБДОУ г. Мурманска № 11</t>
  </si>
  <si>
    <t>МБДОУ г.Мурманска № 125</t>
  </si>
  <si>
    <t>МБДОУ г.Мурманска № 140</t>
  </si>
  <si>
    <t>МБДОУ г.Мурманска № 127</t>
  </si>
  <si>
    <t>МАДОУ г.Мурманска № 151</t>
  </si>
  <si>
    <t>МАДОУ г.Мурманска № 45</t>
  </si>
  <si>
    <t>МБДОУ г.Мурманска № 152</t>
  </si>
  <si>
    <t>МБДОУ г.Мурманска № 129</t>
  </si>
  <si>
    <t>МБДОУ г.Мурманска №130</t>
  </si>
  <si>
    <t>МАДОУ г. Мурманска № 96</t>
  </si>
  <si>
    <t xml:space="preserve">МАДОУ г.Мурманска центр развития ребенка- детский сад № 19 </t>
  </si>
  <si>
    <t>МБДОУ г.Мурманска № 101</t>
  </si>
  <si>
    <t>МБДОУ г.Мурманска № 14</t>
  </si>
  <si>
    <t>МБДОУ г.Мурманска № 46</t>
  </si>
  <si>
    <t>МАДОУ г.Мурманска № 26</t>
  </si>
  <si>
    <t>МАДОУ г. Мурманска № 110</t>
  </si>
  <si>
    <t>МБДОУ г.Мурманска № 85</t>
  </si>
  <si>
    <t>МБДОУ г.Мурманска № 79</t>
  </si>
  <si>
    <t>01.62 Предоставление услуг в области животноводства</t>
  </si>
  <si>
    <t>АО "Здоровье"</t>
  </si>
  <si>
    <t>Мурманское муниципальное бюджетное учреждение "Управление по обеспечению деятельности органов местного самоуправления города Мурманска"</t>
  </si>
  <si>
    <t>АО "Мурманский регистрационно-информационный вычислительный центр" (АО "МРИВЦ")</t>
  </si>
  <si>
    <t>Муниципальное автономное учреждение молодежной политики "Дом молодежи"</t>
  </si>
  <si>
    <t>93.29.9 Деятельность зрелищно-развлекательная прочая, не включенная в другие группировки</t>
  </si>
  <si>
    <t>Муниципальное автономное учреждение молодежной политики "Объединение молодежных центров"</t>
  </si>
  <si>
    <t>МБОУ ДО г. Мурманска "Детская музыкальная школа № 1 им. А.Н.Волковой"</t>
  </si>
  <si>
    <t>85.41. Образование дополнительное детей и взрослых</t>
  </si>
  <si>
    <t>МБОУ ДО г. Мурманска Детская музыкальная школа № 3 (МБУДО ДМШ № 3)</t>
  </si>
  <si>
    <t>МБОУ ДО г. Мурманска "Детская музыкальная школа № 5"  (МБУДО ДМШ № 5)</t>
  </si>
  <si>
    <t>МБОУ ДО г.Мурманска Детская музыкальная школа № 6 (МБУДО ДМШ № 6)</t>
  </si>
  <si>
    <t>МБОУ ДО г. Мурманска "Детская школа искусств № 1"  (МБУДО ДШИ № 1)</t>
  </si>
  <si>
    <t>МБОУ ДО г. Мурманска Детская школа искусств № 2 (МБУДО ДШИ № 2)</t>
  </si>
  <si>
    <t>МБОУ ДО г. Мурманска "Детская школа искусств № 3" (МБУДО ДШИ № 3)</t>
  </si>
  <si>
    <t>МБОУ ДО детская школа искусств № 4 г. Мурманска  (МБУДО ДШИ № 4)</t>
  </si>
  <si>
    <t>МБОУ ДО г. Мурманска "Детская художественная школа" (МБУДО ДХШ)</t>
  </si>
  <si>
    <t>МАОУ ДОД детская театральная школа г.Мурманска (МАУ ДО ДТШ)</t>
  </si>
  <si>
    <t>МБУК "Дом культуры "Первомайский" г.Мурманска"</t>
  </si>
  <si>
    <t>90.04.3 Деятельность учреждений клубного типа: клубов, дворцов и домов культуры, домов народного творчества</t>
  </si>
  <si>
    <t>МБУК Дворец культуры "Судоремонтник" г. Мурманска</t>
  </si>
  <si>
    <t xml:space="preserve">МБУК г. Мурманска "Центр досуга и семейного творчества" </t>
  </si>
  <si>
    <t xml:space="preserve">МАУК "Дом культуры Ленинского округа г. Мурманска" </t>
  </si>
  <si>
    <t>МБУК "Выставочный зал г.Мурманска" (МБУК "Выставочный зал")</t>
  </si>
  <si>
    <t>90.0 Деятельность творческая, деятельность в области искусства и организации развлечений</t>
  </si>
  <si>
    <t>МБУК "Центральная городская библиотека г. Мурманска"</t>
  </si>
  <si>
    <t>91.01 Деятельность библиотек и архивов</t>
  </si>
  <si>
    <t>МБУК "Центральная детская библиотека г. Мурманска"</t>
  </si>
  <si>
    <t xml:space="preserve">МБУ Централизованная бухгалтерия по обслуживанию учреждений комитета по культуре администрации г. Мурманска 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</si>
  <si>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</si>
  <si>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МАУК "Мурманские городские парки и скверы" (МАУК "МГПС")</t>
  </si>
  <si>
    <t>93.21 Деятельность парков культуры и отдыха и тематических парков</t>
  </si>
  <si>
    <t>МУП</t>
  </si>
  <si>
    <t>Муниципальное унитарное предприятие "Мурманская управляющая компания" (МУП "МУК")</t>
  </si>
  <si>
    <t xml:space="preserve">35.30.14 - Производство,  пара и горячей воды котельными </t>
  </si>
  <si>
    <t>Мурманское муниципальное унитарное предприятие "Жилэксплуатация" БАНКРОТ операционная деятельность прекращена с 01.05.2015)</t>
  </si>
  <si>
    <t>Муниципальное казенное учреждение "Новые формы управления" (МКУ "НФУ")</t>
  </si>
  <si>
    <t>Образование дополнительное детей и взрослых</t>
  </si>
  <si>
    <t>Рынок услуг общего образования</t>
  </si>
  <si>
    <t>Рынок дополнительного образования детей и взрослых</t>
  </si>
  <si>
    <t>Управление недвижимым имуществом</t>
  </si>
  <si>
    <t>Услуги в области бухгалтерского учета</t>
  </si>
  <si>
    <t>Рынок IТ услуг</t>
  </si>
  <si>
    <t>Рынок услуг дошкольного образования</t>
  </si>
  <si>
    <t>Государственное управление и обеспечение военной безопасности</t>
  </si>
  <si>
    <t>63.11 Деятельность по обработке данных, предоставление услуг по размещению информации и связанная с этим деятельность</t>
  </si>
  <si>
    <t xml:space="preserve"> 33.14  ремонт электрического оборудования.</t>
  </si>
  <si>
    <t>81.29.9 Деятельность по чиске и уборке прочая, не включенная в другие группировки</t>
  </si>
  <si>
    <t>52.21.22  Деятельность по эксплуатации автомобильных дорог и автомагистралей</t>
  </si>
  <si>
    <t>81.29.9 Деятельность по чистке и уборке прочая, не включенная в другие группировки</t>
  </si>
  <si>
    <t>93.11 Деятельность спортивных объектов;                                       93.19 Деятельность в области спорта прочая</t>
  </si>
  <si>
    <t>96.03 Организация похорон и предоставление связанных с ними услуг</t>
  </si>
  <si>
    <t>68.32 Управление недвижимым имуществом за вознаграждение или на договорной основе</t>
  </si>
  <si>
    <t>52.21.22 Деятельность по эксплуатации автомобильных дорог и автомагистралей</t>
  </si>
  <si>
    <t>68.32.1 Управление эксплуатацией жилого фонда за вознаграждение или на договорной основе</t>
  </si>
  <si>
    <t>Мурманское муниципальное казенное учреждение "Центр по контролю за использованием муниципального имущества" (ММКУ "ЦКИМИ")</t>
  </si>
  <si>
    <t>ММКУ</t>
  </si>
  <si>
    <t>68.32.2 - Управление эксплуатацией</t>
  </si>
  <si>
    <t>68.20.2 Сдача в аренду собственного недвижимого имущества</t>
  </si>
  <si>
    <t>н\у</t>
  </si>
  <si>
    <t>-</t>
  </si>
  <si>
    <t>Мурманское муниципальное бюджетное учреждение «МурманскГорСвет»</t>
  </si>
  <si>
    <t xml:space="preserve">43.21 Производство электромонтажных работ </t>
  </si>
  <si>
    <t>Мурманское муниципальное унитарное предприятие "Эксплуатация-Сервис" (Ликвидировано 29.11.2021 в связи с банкротством)</t>
  </si>
  <si>
    <t>304 заключенных договора аренды</t>
  </si>
  <si>
    <t xml:space="preserve">Рыночная доля хозяйствующего субъекта в натуральном выражении на 01.01.2023 (по объемам реализованных товаров/ работ/ услуг), в процентах </t>
  </si>
  <si>
    <t xml:space="preserve">Рыночная доля хозяйствующего субъекта в стоимостном выражении на 01.01.2023 (по выручке от реализации товаров/ работ/ услуг), в процентах </t>
  </si>
  <si>
    <t>Суммарный объем финансирования в 2022 году (со стороны субъекта РФ и муниципальных образований), руб.</t>
  </si>
  <si>
    <t>Суммарный объем финансирования за три квартала (январь-сентябрь) 2023 года (со стороны субъекта РФ и муниципальных образований), руб.</t>
  </si>
  <si>
    <t>Выручка хозяйствующего субъекта в отчетном периоде, полученная по основному виду деятельности
за три квартала (январь - сентябрь) 2023 года, руб.</t>
  </si>
  <si>
    <t>Отгружено товаров собственного производства, выполненных работ и услуг собственными силами на 01.01.2023, тыс. руб. / натуральных единицах</t>
  </si>
  <si>
    <t>Объем реализации хозяйствующим субъектом в отчетном периоде товаров, работ или услуг (по основному виду деятельности)
за три квартала (январь - сентябрь) 2023 года, руб.</t>
  </si>
  <si>
    <t>35045/25</t>
  </si>
  <si>
    <t>Рынок услуг розничной торговли лекарственными препаратами, медицинскими изделиями и сопутствующими товарами</t>
  </si>
  <si>
    <t xml:space="preserve">16447т.р./55337шт. </t>
  </si>
  <si>
    <t>46247/9706</t>
  </si>
  <si>
    <t>24314/7223</t>
  </si>
  <si>
    <t>68.32 - Управление недвижимым имуществом за вознаграждение или на договорной основе.</t>
  </si>
  <si>
    <t>Казенное учреждение</t>
  </si>
  <si>
    <t>Мурманское муниципальное казенное учреждение "Управление капитального строительства"</t>
  </si>
  <si>
    <t>71.12 Инженерно-техническое проектирование, управление проектами строительства, выполнение строительного контроля и авторского надзора</t>
  </si>
  <si>
    <t>Автономное учреждение</t>
  </si>
  <si>
    <t>Муниципальное автономное учреждение дополнительного образования "Спортивная школа № 13"</t>
  </si>
  <si>
    <t>85.41.1 Образование в области спорта и отдыха</t>
  </si>
  <si>
    <t>Муниципальное автономное учреждение дополнительного образования "Спортивная школа № 12"</t>
  </si>
  <si>
    <t>Муниципальное автономное учреждение дополнительного образования "Спортивная школа олимпийского резерва № 4"</t>
  </si>
  <si>
    <t>Муниципальное автономное учреждение дополнительного образования "Спортивная школа № 6"</t>
  </si>
  <si>
    <t>Муниципальное автономное учреждение дополнительного образования "Спортивная школа олимпийского резерва № 3"</t>
  </si>
  <si>
    <t>Муниципальное бюджетное учреждение "Централизованная бухгалтерия по обслуживанию структурных подразделений администрации города Мурманска"</t>
  </si>
  <si>
    <t>Муниципальное бюджетное учреждение</t>
  </si>
  <si>
    <t>30 107 000</t>
  </si>
  <si>
    <t>24 680 773,06</t>
  </si>
  <si>
    <t>Мурманское муниципальное бюджетное учреждение</t>
  </si>
  <si>
    <t>326 259 282,57</t>
  </si>
  <si>
    <t>230 187 169,17</t>
  </si>
  <si>
    <t>Мурманское муниципальное бюджетное учреждение "Единая дежурно- диспетчерская служба"</t>
  </si>
  <si>
    <t>82658/3829793</t>
  </si>
  <si>
    <t>96.04 Деятельность физкультурно-оздоровительная</t>
  </si>
  <si>
    <t>7012/18337</t>
  </si>
  <si>
    <t>Рынок продукции и услуг общественного питания </t>
  </si>
  <si>
    <t>642165,8/31973</t>
  </si>
  <si>
    <t>50178,49/849,7</t>
  </si>
  <si>
    <t>35246,44/831,3</t>
  </si>
  <si>
    <t>112483,09/670</t>
  </si>
  <si>
    <t>80263,71/512,4</t>
  </si>
  <si>
    <t>56942,51/1302,7</t>
  </si>
  <si>
    <t>23966,23/1036,0</t>
  </si>
  <si>
    <t>14227,53/347,4</t>
  </si>
  <si>
    <t>21469,74/334,6</t>
  </si>
  <si>
    <t>43511,98/238,6</t>
  </si>
  <si>
    <t>42168,78/557,6</t>
  </si>
  <si>
    <t>82393,95/623,9</t>
  </si>
  <si>
    <t>22605,19/309,3</t>
  </si>
  <si>
    <t>99653,91/327,3</t>
  </si>
  <si>
    <t>56240,46/982,2</t>
  </si>
  <si>
    <t>71058,87/539,1</t>
  </si>
  <si>
    <t>22158,46/543,3</t>
  </si>
  <si>
    <t>43611,2/297,8</t>
  </si>
  <si>
    <t>76520,28/709,2</t>
  </si>
  <si>
    <t>52155,72/674,9</t>
  </si>
  <si>
    <t>44024,2/296,5</t>
  </si>
  <si>
    <t>61135,23/539,3</t>
  </si>
  <si>
    <t>75564,89/583,8</t>
  </si>
  <si>
    <t>54209,51/4536</t>
  </si>
  <si>
    <t>162405,24/1270,3</t>
  </si>
  <si>
    <t>339533,67/476,9</t>
  </si>
  <si>
    <t>230089,36/12690</t>
  </si>
  <si>
    <t>88936,56/674,5</t>
  </si>
  <si>
    <t>45156,71/6149,8</t>
  </si>
  <si>
    <t>96730,52/740,5</t>
  </si>
  <si>
    <t>59411,84/510,7</t>
  </si>
  <si>
    <t>92162,6/734</t>
  </si>
  <si>
    <t>65011,63/493,2</t>
  </si>
  <si>
    <t>81033,07/668</t>
  </si>
  <si>
    <t>98791,24/520,7</t>
  </si>
  <si>
    <t>24599,2/810,1</t>
  </si>
  <si>
    <t>99283,78/570,7</t>
  </si>
  <si>
    <t>108360/792,4</t>
  </si>
  <si>
    <t>131635,07/838,9</t>
  </si>
  <si>
    <t>39379,16/345,1</t>
  </si>
  <si>
    <t>77312,34/587,2</t>
  </si>
  <si>
    <t>95251,2/754,3</t>
  </si>
  <si>
    <t>57851,78/506</t>
  </si>
  <si>
    <t>74204,1/380</t>
  </si>
  <si>
    <t>79363,71/738</t>
  </si>
  <si>
    <t>48446,68/1252,3</t>
  </si>
  <si>
    <t>83337,43/666,5</t>
  </si>
  <si>
    <t>19205,64/532,9</t>
  </si>
  <si>
    <t>91174,21/665,2</t>
  </si>
  <si>
    <t>107036,46/941,2</t>
  </si>
  <si>
    <t>96598,01/806,9</t>
  </si>
  <si>
    <t>199290,73/1493,4</t>
  </si>
  <si>
    <t>28700,64/555,7</t>
  </si>
  <si>
    <t>61447,8/518,4</t>
  </si>
  <si>
    <t>77147,27/562,3</t>
  </si>
  <si>
    <t>88648,89/721,4</t>
  </si>
  <si>
    <t>88883,24/555,4</t>
  </si>
  <si>
    <t>91990,21/503,2</t>
  </si>
  <si>
    <t>30949,07/92,6</t>
  </si>
  <si>
    <t>101116,7/822,2</t>
  </si>
  <si>
    <t>112392,59/649,8</t>
  </si>
  <si>
    <t>66877,27/519,9</t>
  </si>
  <si>
    <t>165804,36/939,6</t>
  </si>
  <si>
    <t>67823,61/593,4</t>
  </si>
  <si>
    <t>79937,32/610,4</t>
  </si>
  <si>
    <t>69205,66/439,6</t>
  </si>
  <si>
    <t>103799,66/622,9</t>
  </si>
  <si>
    <t>97380,05/578,2</t>
  </si>
  <si>
    <t>49367,77/1099,1</t>
  </si>
  <si>
    <t>54595,76/485,8</t>
  </si>
  <si>
    <t>35177,97/258,1</t>
  </si>
  <si>
    <t>27909,4/840,8</t>
  </si>
  <si>
    <t>93701,66/47</t>
  </si>
  <si>
    <t>64938,83/201,1</t>
  </si>
  <si>
    <t>59300,34/230,3</t>
  </si>
  <si>
    <t>50285,03/235,7</t>
  </si>
  <si>
    <t>63693,36/276,4</t>
  </si>
  <si>
    <t>63236,75/260,5</t>
  </si>
  <si>
    <t>59305,18/153,6</t>
  </si>
  <si>
    <t>66494,99/283,3</t>
  </si>
  <si>
    <t>96671,54/378,7</t>
  </si>
  <si>
    <t>91021,11/363,2</t>
  </si>
  <si>
    <t>80451,11/259,7</t>
  </si>
  <si>
    <t>62229,19/300,1</t>
  </si>
  <si>
    <t>74910,49/337,3</t>
  </si>
  <si>
    <t>66907,29/337,3</t>
  </si>
  <si>
    <t>29649,14/113,6</t>
  </si>
  <si>
    <t>87057,44/347,4</t>
  </si>
  <si>
    <t>66099,84/261,8</t>
  </si>
  <si>
    <t>33978,32/143,3</t>
  </si>
  <si>
    <t>62369,52/221,2</t>
  </si>
  <si>
    <t>62152,82/253,2</t>
  </si>
  <si>
    <t>80973,31/379,3</t>
  </si>
  <si>
    <t>60807,09/242,8</t>
  </si>
  <si>
    <t>75306,09/291,8</t>
  </si>
  <si>
    <t>33580,81/138,8</t>
  </si>
  <si>
    <t>63349,47/306,5</t>
  </si>
  <si>
    <t>57316,95/189,3</t>
  </si>
  <si>
    <t>53674,19/174,4</t>
  </si>
  <si>
    <t>32313,54/118,4</t>
  </si>
  <si>
    <t>119751,61/518,5</t>
  </si>
  <si>
    <t>64134,62/261,3</t>
  </si>
  <si>
    <t>73721,95/278</t>
  </si>
  <si>
    <t>55654,09/213,4</t>
  </si>
  <si>
    <t>62025,27/239,5</t>
  </si>
  <si>
    <t>65835,82/225,4</t>
  </si>
  <si>
    <t>35712,35/144,8</t>
  </si>
  <si>
    <t>88353,5/364,2</t>
  </si>
  <si>
    <t>74104,61/252,6</t>
  </si>
  <si>
    <t>71643,13/246,2</t>
  </si>
  <si>
    <t>28900,89/83,9</t>
  </si>
  <si>
    <t>53346,74/227,9</t>
  </si>
  <si>
    <t>39248,96/87,4</t>
  </si>
  <si>
    <t>114094,79/356,1</t>
  </si>
  <si>
    <t>82249,17/285,9</t>
  </si>
  <si>
    <t>58447,15/198,9</t>
  </si>
  <si>
    <t>54503,47/234,1</t>
  </si>
  <si>
    <t>57607,6/227,6</t>
  </si>
  <si>
    <t>100307,88/393,2</t>
  </si>
  <si>
    <t>67931,09/326,8</t>
  </si>
  <si>
    <t>98822,94/406,2</t>
  </si>
  <si>
    <t>50591,05/182,3</t>
  </si>
  <si>
    <t>114355,6/388</t>
  </si>
  <si>
    <t>31380,45/89,2</t>
  </si>
  <si>
    <t>81723,4/374,6</t>
  </si>
  <si>
    <t>72930,8/334,6</t>
  </si>
  <si>
    <t>51091,45/201,3</t>
  </si>
  <si>
    <t>59405,82/334,6</t>
  </si>
  <si>
    <t>64148,57/242,7</t>
  </si>
  <si>
    <t>71865,04/334,6</t>
  </si>
  <si>
    <t>58625,17/221,3</t>
  </si>
  <si>
    <t>142882,71/409,1</t>
  </si>
  <si>
    <t>64694,37/254,5</t>
  </si>
  <si>
    <t>76749,18/382,3</t>
  </si>
  <si>
    <t>70058,57/274,2</t>
  </si>
  <si>
    <t>40591,58/268,2</t>
  </si>
  <si>
    <t>101292,3/315,9</t>
  </si>
  <si>
    <t>51071,59/195,1</t>
  </si>
  <si>
    <t>125904,68/499,7</t>
  </si>
  <si>
    <t>108217,96/412,9</t>
  </si>
  <si>
    <t>31670,9/126</t>
  </si>
  <si>
    <t>Акционерное общество</t>
  </si>
  <si>
    <t>Оказание услуг по перевозке пассажиров троллейбусным и автобусным транспортом</t>
  </si>
  <si>
    <t>947 656 360,98                      (в т.ч. на  обновление подвижного состава 723 769 924,48)</t>
  </si>
  <si>
    <t>492 623 915 (в т.ч. на обновление подвижного состава 300 000 000)</t>
  </si>
  <si>
    <t>1 414 449 820,49</t>
  </si>
  <si>
    <t>37 940,55 тыс. чел.</t>
  </si>
  <si>
    <t>Организационно-правовая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</si>
</sst>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6"/>
  <sheetViews>
    <sheetView tabSelected="1" topLeftCell="B1" zoomScale="90" zoomScaleNormal="90" workbookViewId="0">
      <selection activeCell="L1" sqref="L1"/>
    </sheetView>
  </sheetViews>
  <sheetFormatPr defaultColWidth="9.109375" defaultRowHeight="13.8" x14ac:dyDescent="0.25"/>
  <cols>
    <col min="1" max="1" width="4.88671875" style="1" customWidth="1"/>
    <col min="2" max="2" width="21.5546875" style="1" customWidth="1"/>
    <col min="3" max="3" width="17.6640625" style="1" customWidth="1"/>
    <col min="4" max="4" width="16" style="1" customWidth="1"/>
    <col min="5" max="5" width="18.44140625" style="1" customWidth="1"/>
    <col min="6" max="6" width="19.88671875" style="1" customWidth="1"/>
    <col min="7" max="7" width="20.109375" style="1" customWidth="1"/>
    <col min="8" max="8" width="21" style="1" customWidth="1"/>
    <col min="9" max="9" width="21.44140625" style="1" customWidth="1"/>
    <col min="10" max="10" width="17.5546875" style="1" customWidth="1"/>
    <col min="11" max="11" width="18.109375" style="1" customWidth="1"/>
    <col min="12" max="12" width="21.6640625" style="1" customWidth="1"/>
    <col min="13" max="16384" width="9.109375" style="1"/>
  </cols>
  <sheetData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5"/>
      <c r="C3" s="3"/>
      <c r="D3" s="3"/>
      <c r="E3" s="3"/>
      <c r="F3" s="5" t="s">
        <v>4</v>
      </c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76.25" customHeight="1" x14ac:dyDescent="0.25">
      <c r="A5" s="6" t="s">
        <v>2</v>
      </c>
      <c r="B5" s="7" t="s">
        <v>0</v>
      </c>
      <c r="C5" s="6" t="s">
        <v>1</v>
      </c>
      <c r="D5" s="7" t="s">
        <v>428</v>
      </c>
      <c r="E5" s="7" t="s">
        <v>3</v>
      </c>
      <c r="F5" s="7" t="s">
        <v>246</v>
      </c>
      <c r="G5" s="7" t="s">
        <v>247</v>
      </c>
      <c r="H5" s="7" t="s">
        <v>248</v>
      </c>
      <c r="I5" s="7" t="s">
        <v>249</v>
      </c>
      <c r="J5" s="7" t="s">
        <v>250</v>
      </c>
      <c r="K5" s="7" t="s">
        <v>251</v>
      </c>
      <c r="L5" s="7" t="s">
        <v>252</v>
      </c>
    </row>
    <row r="6" spans="1:12" ht="48" x14ac:dyDescent="0.25">
      <c r="A6" s="4">
        <v>1</v>
      </c>
      <c r="B6" s="8" t="s">
        <v>5</v>
      </c>
      <c r="C6" s="9">
        <v>5190003528</v>
      </c>
      <c r="D6" s="10" t="s">
        <v>6</v>
      </c>
      <c r="E6" s="11" t="s">
        <v>7</v>
      </c>
      <c r="F6" s="12">
        <v>100</v>
      </c>
      <c r="G6" s="12">
        <v>100</v>
      </c>
      <c r="H6" s="12">
        <v>82085397</v>
      </c>
      <c r="I6" s="12">
        <v>53893400</v>
      </c>
      <c r="J6" s="12">
        <v>3310875.97</v>
      </c>
      <c r="K6" s="12">
        <v>1522939.23</v>
      </c>
      <c r="L6" s="12">
        <v>2293149.04</v>
      </c>
    </row>
    <row r="7" spans="1:12" ht="60" x14ac:dyDescent="0.25">
      <c r="A7" s="4">
        <v>2</v>
      </c>
      <c r="B7" s="8" t="s">
        <v>185</v>
      </c>
      <c r="C7" s="9">
        <v>5190043087</v>
      </c>
      <c r="D7" s="10" t="s">
        <v>14</v>
      </c>
      <c r="E7" s="13" t="s">
        <v>186</v>
      </c>
      <c r="F7" s="12">
        <v>0</v>
      </c>
      <c r="G7" s="12">
        <v>0</v>
      </c>
      <c r="H7" s="12">
        <v>34631273.359999999</v>
      </c>
      <c r="I7" s="12">
        <v>27290000</v>
      </c>
      <c r="J7" s="12">
        <v>1419800</v>
      </c>
      <c r="K7" s="12">
        <v>0</v>
      </c>
      <c r="L7" s="12">
        <v>0</v>
      </c>
    </row>
    <row r="8" spans="1:12" ht="60" x14ac:dyDescent="0.25">
      <c r="A8" s="4">
        <v>3</v>
      </c>
      <c r="B8" s="8" t="s">
        <v>187</v>
      </c>
      <c r="C8" s="10">
        <v>5191601859</v>
      </c>
      <c r="D8" s="8" t="s">
        <v>262</v>
      </c>
      <c r="E8" s="13" t="s">
        <v>186</v>
      </c>
      <c r="F8" s="12">
        <v>0</v>
      </c>
      <c r="G8" s="12">
        <v>0</v>
      </c>
      <c r="H8" s="12">
        <v>86509255.930000007</v>
      </c>
      <c r="I8" s="12">
        <v>61622689.479999997</v>
      </c>
      <c r="J8" s="12">
        <v>113640</v>
      </c>
      <c r="K8" s="12">
        <v>0</v>
      </c>
      <c r="L8" s="12">
        <v>0</v>
      </c>
    </row>
    <row r="9" spans="1:12" ht="113.4" customHeight="1" x14ac:dyDescent="0.25">
      <c r="A9" s="4">
        <v>4</v>
      </c>
      <c r="B9" s="8" t="s">
        <v>260</v>
      </c>
      <c r="C9" s="10">
        <v>5190935714</v>
      </c>
      <c r="D9" s="8" t="s">
        <v>259</v>
      </c>
      <c r="E9" s="13" t="s">
        <v>261</v>
      </c>
      <c r="F9" s="12">
        <v>0</v>
      </c>
      <c r="G9" s="12">
        <v>0</v>
      </c>
      <c r="H9" s="12">
        <v>1496852070.3599999</v>
      </c>
      <c r="I9" s="12">
        <v>442374194.83999997</v>
      </c>
      <c r="J9" s="12">
        <v>0</v>
      </c>
      <c r="K9" s="12">
        <v>0</v>
      </c>
      <c r="L9" s="12">
        <v>0</v>
      </c>
    </row>
    <row r="10" spans="1:12" ht="61.8" customHeight="1" x14ac:dyDescent="0.25">
      <c r="A10" s="4">
        <v>5</v>
      </c>
      <c r="B10" s="8" t="s">
        <v>25</v>
      </c>
      <c r="C10" s="8">
        <v>5190913742</v>
      </c>
      <c r="D10" s="8" t="s">
        <v>26</v>
      </c>
      <c r="E10" s="13" t="s">
        <v>230</v>
      </c>
      <c r="F10" s="12">
        <v>0</v>
      </c>
      <c r="G10" s="12">
        <v>0</v>
      </c>
      <c r="H10" s="12">
        <v>63171992.229999997</v>
      </c>
      <c r="I10" s="12">
        <v>40069409.420000002</v>
      </c>
      <c r="J10" s="12">
        <v>0</v>
      </c>
      <c r="K10" s="12">
        <v>0</v>
      </c>
      <c r="L10" s="12">
        <v>0</v>
      </c>
    </row>
    <row r="11" spans="1:12" ht="91.5" customHeight="1" x14ac:dyDescent="0.25">
      <c r="A11" s="4">
        <v>6</v>
      </c>
      <c r="B11" s="14" t="s">
        <v>27</v>
      </c>
      <c r="C11" s="15" t="s">
        <v>28</v>
      </c>
      <c r="D11" s="14" t="s">
        <v>26</v>
      </c>
      <c r="E11" s="16" t="s">
        <v>229</v>
      </c>
      <c r="F11" s="12">
        <v>0</v>
      </c>
      <c r="G11" s="12">
        <v>0</v>
      </c>
      <c r="H11" s="12">
        <v>126988339.40000001</v>
      </c>
      <c r="I11" s="12">
        <v>103580857.95</v>
      </c>
      <c r="J11" s="12">
        <v>3616814.73</v>
      </c>
      <c r="K11" s="12">
        <v>177</v>
      </c>
      <c r="L11" s="12">
        <v>3616814.73</v>
      </c>
    </row>
    <row r="12" spans="1:12" ht="60" x14ac:dyDescent="0.25">
      <c r="A12" s="4">
        <v>7</v>
      </c>
      <c r="B12" s="8" t="s">
        <v>30</v>
      </c>
      <c r="C12" s="8">
        <v>5190920235</v>
      </c>
      <c r="D12" s="8" t="s">
        <v>31</v>
      </c>
      <c r="E12" s="13" t="s">
        <v>233</v>
      </c>
      <c r="F12" s="12">
        <v>0</v>
      </c>
      <c r="G12" s="12">
        <v>0</v>
      </c>
      <c r="H12" s="12">
        <v>1413508027.1400001</v>
      </c>
      <c r="I12" s="12">
        <v>137197651.75999999</v>
      </c>
      <c r="J12" s="12">
        <v>0</v>
      </c>
      <c r="K12" s="12">
        <v>0</v>
      </c>
      <c r="L12" s="12">
        <v>0</v>
      </c>
    </row>
    <row r="13" spans="1:12" ht="72" x14ac:dyDescent="0.25">
      <c r="A13" s="4">
        <v>8</v>
      </c>
      <c r="B13" s="9" t="s">
        <v>13</v>
      </c>
      <c r="C13" s="9">
        <v>5190081540</v>
      </c>
      <c r="D13" s="17" t="s">
        <v>14</v>
      </c>
      <c r="E13" s="18" t="s">
        <v>15</v>
      </c>
      <c r="F13" s="12">
        <v>0</v>
      </c>
      <c r="G13" s="12">
        <v>0</v>
      </c>
      <c r="H13" s="12">
        <v>36797450.630000003</v>
      </c>
      <c r="I13" s="12">
        <v>45036728.450000003</v>
      </c>
      <c r="J13" s="12">
        <v>143698.06</v>
      </c>
      <c r="K13" s="12">
        <v>0</v>
      </c>
      <c r="L13" s="12">
        <v>0</v>
      </c>
    </row>
    <row r="14" spans="1:12" ht="48" x14ac:dyDescent="0.25">
      <c r="A14" s="4">
        <v>9</v>
      </c>
      <c r="B14" s="9" t="s">
        <v>263</v>
      </c>
      <c r="C14" s="9">
        <v>5190107975</v>
      </c>
      <c r="D14" s="17" t="s">
        <v>14</v>
      </c>
      <c r="E14" s="18" t="s">
        <v>264</v>
      </c>
      <c r="F14" s="12">
        <v>0</v>
      </c>
      <c r="G14" s="12">
        <v>0</v>
      </c>
      <c r="H14" s="12">
        <v>0</v>
      </c>
      <c r="I14" s="12">
        <v>20966449.359999999</v>
      </c>
      <c r="J14" s="12">
        <v>565449.02</v>
      </c>
      <c r="K14" s="12">
        <v>0</v>
      </c>
      <c r="L14" s="12">
        <v>0</v>
      </c>
    </row>
    <row r="15" spans="1:12" ht="48" x14ac:dyDescent="0.25">
      <c r="A15" s="4">
        <v>10</v>
      </c>
      <c r="B15" s="9" t="s">
        <v>265</v>
      </c>
      <c r="C15" s="17">
        <v>5190106308</v>
      </c>
      <c r="D15" s="17" t="s">
        <v>14</v>
      </c>
      <c r="E15" s="18" t="s">
        <v>264</v>
      </c>
      <c r="F15" s="12">
        <v>0</v>
      </c>
      <c r="G15" s="12">
        <v>0</v>
      </c>
      <c r="H15" s="12">
        <v>0</v>
      </c>
      <c r="I15" s="12">
        <v>25978055.300000001</v>
      </c>
      <c r="J15" s="12">
        <v>299300</v>
      </c>
      <c r="K15" s="12">
        <v>0</v>
      </c>
      <c r="L15" s="12">
        <v>0</v>
      </c>
    </row>
    <row r="16" spans="1:12" ht="60" x14ac:dyDescent="0.25">
      <c r="A16" s="4">
        <v>11</v>
      </c>
      <c r="B16" s="9" t="s">
        <v>266</v>
      </c>
      <c r="C16" s="17">
        <v>5190104727</v>
      </c>
      <c r="D16" s="17" t="s">
        <v>14</v>
      </c>
      <c r="E16" s="18" t="s">
        <v>264</v>
      </c>
      <c r="F16" s="12">
        <v>0</v>
      </c>
      <c r="G16" s="12">
        <v>0</v>
      </c>
      <c r="H16" s="12">
        <v>0</v>
      </c>
      <c r="I16" s="12">
        <v>39633574.109999999</v>
      </c>
      <c r="J16" s="12">
        <v>519810</v>
      </c>
      <c r="K16" s="12">
        <v>0</v>
      </c>
      <c r="L16" s="12">
        <v>0</v>
      </c>
    </row>
    <row r="17" spans="1:12" ht="48" x14ac:dyDescent="0.25">
      <c r="A17" s="4">
        <v>12</v>
      </c>
      <c r="B17" s="9" t="s">
        <v>267</v>
      </c>
      <c r="C17" s="17">
        <v>5190023940</v>
      </c>
      <c r="D17" s="17" t="s">
        <v>14</v>
      </c>
      <c r="E17" s="18" t="s">
        <v>264</v>
      </c>
      <c r="F17" s="12">
        <v>0</v>
      </c>
      <c r="G17" s="12">
        <v>0</v>
      </c>
      <c r="H17" s="12">
        <v>0</v>
      </c>
      <c r="I17" s="12">
        <v>99999543.379999995</v>
      </c>
      <c r="J17" s="12">
        <v>63033.51</v>
      </c>
      <c r="K17" s="12">
        <v>0</v>
      </c>
      <c r="L17" s="12">
        <v>0</v>
      </c>
    </row>
    <row r="18" spans="1:12" ht="60" x14ac:dyDescent="0.25">
      <c r="A18" s="4">
        <v>13</v>
      </c>
      <c r="B18" s="9" t="s">
        <v>268</v>
      </c>
      <c r="C18" s="17">
        <v>5190105262</v>
      </c>
      <c r="D18" s="17" t="s">
        <v>14</v>
      </c>
      <c r="E18" s="18" t="s">
        <v>264</v>
      </c>
      <c r="F18" s="12">
        <v>0</v>
      </c>
      <c r="G18" s="12">
        <v>0</v>
      </c>
      <c r="H18" s="12">
        <v>0</v>
      </c>
      <c r="I18" s="12">
        <v>45168266.5</v>
      </c>
      <c r="J18" s="12">
        <v>75710</v>
      </c>
      <c r="K18" s="12">
        <v>0</v>
      </c>
      <c r="L18" s="12">
        <v>0</v>
      </c>
    </row>
    <row r="19" spans="1:12" ht="48" x14ac:dyDescent="0.25">
      <c r="A19" s="4">
        <v>14</v>
      </c>
      <c r="B19" s="9" t="s">
        <v>33</v>
      </c>
      <c r="C19" s="9">
        <v>5190918123</v>
      </c>
      <c r="D19" s="8" t="s">
        <v>26</v>
      </c>
      <c r="E19" s="13" t="s">
        <v>234</v>
      </c>
      <c r="F19" s="12">
        <v>0</v>
      </c>
      <c r="G19" s="12">
        <v>0</v>
      </c>
      <c r="H19" s="12">
        <v>2751276700.2899995</v>
      </c>
      <c r="I19" s="12">
        <v>1883182445.8800001</v>
      </c>
      <c r="J19" s="12">
        <v>15491364.35</v>
      </c>
      <c r="K19" s="12">
        <v>87164.2</v>
      </c>
      <c r="L19" s="12">
        <v>15491364.35</v>
      </c>
    </row>
    <row r="20" spans="1:12" ht="135" customHeight="1" x14ac:dyDescent="0.25">
      <c r="A20" s="4">
        <v>15</v>
      </c>
      <c r="B20" s="8" t="s">
        <v>269</v>
      </c>
      <c r="C20" s="8">
        <v>5190934439</v>
      </c>
      <c r="D20" s="8" t="s">
        <v>270</v>
      </c>
      <c r="E20" s="8" t="s">
        <v>241</v>
      </c>
      <c r="F20" s="12" t="s">
        <v>241</v>
      </c>
      <c r="G20" s="12" t="s">
        <v>241</v>
      </c>
      <c r="H20" s="12" t="s">
        <v>271</v>
      </c>
      <c r="I20" s="12" t="s">
        <v>272</v>
      </c>
      <c r="J20" s="12" t="s">
        <v>241</v>
      </c>
      <c r="K20" s="12" t="s">
        <v>241</v>
      </c>
      <c r="L20" s="12" t="s">
        <v>241</v>
      </c>
    </row>
    <row r="21" spans="1:12" ht="107.25" customHeight="1" x14ac:dyDescent="0.25">
      <c r="A21" s="4">
        <v>16</v>
      </c>
      <c r="B21" s="8" t="s">
        <v>29</v>
      </c>
      <c r="C21" s="8">
        <v>5190083227</v>
      </c>
      <c r="D21" s="8" t="s">
        <v>26</v>
      </c>
      <c r="E21" s="13" t="s">
        <v>181</v>
      </c>
      <c r="F21" s="12">
        <v>0</v>
      </c>
      <c r="G21" s="12">
        <v>0</v>
      </c>
      <c r="H21" s="12">
        <v>34180768</v>
      </c>
      <c r="I21" s="12">
        <v>28803300</v>
      </c>
      <c r="J21" s="12">
        <v>2457943</v>
      </c>
      <c r="K21" s="12">
        <v>658197</v>
      </c>
      <c r="L21" s="12">
        <v>2961887</v>
      </c>
    </row>
    <row r="22" spans="1:12" ht="48" x14ac:dyDescent="0.25">
      <c r="A22" s="4">
        <v>17</v>
      </c>
      <c r="B22" s="9" t="s">
        <v>16</v>
      </c>
      <c r="C22" s="9">
        <v>5190107975</v>
      </c>
      <c r="D22" s="17" t="s">
        <v>14</v>
      </c>
      <c r="E22" s="18" t="s">
        <v>17</v>
      </c>
      <c r="F22" s="12">
        <v>0</v>
      </c>
      <c r="G22" s="12">
        <v>0</v>
      </c>
      <c r="H22" s="12">
        <v>35561745.520000003</v>
      </c>
      <c r="I22" s="12">
        <v>0</v>
      </c>
      <c r="J22" s="12">
        <v>0</v>
      </c>
      <c r="K22" s="12">
        <v>0</v>
      </c>
      <c r="L22" s="12">
        <v>0</v>
      </c>
    </row>
    <row r="23" spans="1:12" ht="60" x14ac:dyDescent="0.25">
      <c r="A23" s="4">
        <v>18</v>
      </c>
      <c r="B23" s="9" t="s">
        <v>18</v>
      </c>
      <c r="C23" s="17">
        <v>5190106308</v>
      </c>
      <c r="D23" s="17" t="s">
        <v>14</v>
      </c>
      <c r="E23" s="18" t="s">
        <v>17</v>
      </c>
      <c r="F23" s="12">
        <v>0</v>
      </c>
      <c r="G23" s="12">
        <v>0</v>
      </c>
      <c r="H23" s="12">
        <v>31432826.440000001</v>
      </c>
      <c r="I23" s="12">
        <v>0</v>
      </c>
      <c r="J23" s="12">
        <v>0</v>
      </c>
      <c r="K23" s="12">
        <v>0</v>
      </c>
      <c r="L23" s="12">
        <v>0</v>
      </c>
    </row>
    <row r="24" spans="1:12" ht="48" x14ac:dyDescent="0.25">
      <c r="A24" s="4">
        <v>19</v>
      </c>
      <c r="B24" s="9" t="s">
        <v>19</v>
      </c>
      <c r="C24" s="17">
        <v>5190104727</v>
      </c>
      <c r="D24" s="17" t="s">
        <v>14</v>
      </c>
      <c r="E24" s="18" t="s">
        <v>17</v>
      </c>
      <c r="F24" s="12">
        <v>0</v>
      </c>
      <c r="G24" s="12">
        <v>0</v>
      </c>
      <c r="H24" s="12">
        <v>71740934.519999996</v>
      </c>
      <c r="I24" s="12">
        <v>0</v>
      </c>
      <c r="J24" s="12">
        <v>0</v>
      </c>
      <c r="K24" s="12">
        <v>0</v>
      </c>
      <c r="L24" s="12">
        <v>0</v>
      </c>
    </row>
    <row r="25" spans="1:12" ht="48" x14ac:dyDescent="0.25">
      <c r="A25" s="4">
        <v>20</v>
      </c>
      <c r="B25" s="9" t="s">
        <v>20</v>
      </c>
      <c r="C25" s="17">
        <v>5190023940</v>
      </c>
      <c r="D25" s="17" t="s">
        <v>14</v>
      </c>
      <c r="E25" s="18" t="s">
        <v>17</v>
      </c>
      <c r="F25" s="12">
        <v>0</v>
      </c>
      <c r="G25" s="12">
        <v>0</v>
      </c>
      <c r="H25" s="12">
        <v>104200906.27</v>
      </c>
      <c r="I25" s="12">
        <v>0</v>
      </c>
      <c r="J25" s="12">
        <v>0</v>
      </c>
      <c r="K25" s="12">
        <v>0</v>
      </c>
      <c r="L25" s="12">
        <v>0</v>
      </c>
    </row>
    <row r="26" spans="1:12" ht="60" x14ac:dyDescent="0.25">
      <c r="A26" s="4">
        <v>21</v>
      </c>
      <c r="B26" s="9" t="s">
        <v>21</v>
      </c>
      <c r="C26" s="17">
        <v>5190105262</v>
      </c>
      <c r="D26" s="17" t="s">
        <v>14</v>
      </c>
      <c r="E26" s="18" t="s">
        <v>17</v>
      </c>
      <c r="F26" s="12">
        <v>0</v>
      </c>
      <c r="G26" s="12">
        <v>0</v>
      </c>
      <c r="H26" s="12">
        <v>62235952.82</v>
      </c>
      <c r="I26" s="12">
        <v>0</v>
      </c>
      <c r="J26" s="12">
        <v>0</v>
      </c>
      <c r="K26" s="12">
        <v>0</v>
      </c>
      <c r="L26" s="12">
        <v>0</v>
      </c>
    </row>
    <row r="27" spans="1:12" ht="103.5" customHeight="1" x14ac:dyDescent="0.25">
      <c r="A27" s="4">
        <v>22</v>
      </c>
      <c r="B27" s="9" t="s">
        <v>22</v>
      </c>
      <c r="C27" s="17">
        <v>5190010525</v>
      </c>
      <c r="D27" s="17" t="s">
        <v>14</v>
      </c>
      <c r="E27" s="18" t="s">
        <v>231</v>
      </c>
      <c r="F27" s="12">
        <v>0</v>
      </c>
      <c r="G27" s="12">
        <v>0</v>
      </c>
      <c r="H27" s="12">
        <v>110697707</v>
      </c>
      <c r="I27" s="12">
        <v>67101535.229999997</v>
      </c>
      <c r="J27" s="12">
        <v>16143031.09</v>
      </c>
      <c r="K27" s="12">
        <v>0</v>
      </c>
      <c r="L27" s="12">
        <v>0</v>
      </c>
    </row>
    <row r="28" spans="1:12" s="3" customFormat="1" ht="75" customHeight="1" x14ac:dyDescent="0.25">
      <c r="A28" s="4">
        <v>23</v>
      </c>
      <c r="B28" s="8" t="s">
        <v>9</v>
      </c>
      <c r="C28" s="10">
        <v>5190033508</v>
      </c>
      <c r="D28" s="8" t="s">
        <v>12</v>
      </c>
      <c r="E28" s="13" t="s">
        <v>10</v>
      </c>
      <c r="F28" s="12">
        <v>0</v>
      </c>
      <c r="G28" s="12">
        <v>0</v>
      </c>
      <c r="H28" s="12">
        <v>25534714.18</v>
      </c>
      <c r="I28" s="12">
        <v>19588291.09</v>
      </c>
      <c r="J28" s="12">
        <v>0</v>
      </c>
      <c r="K28" s="12">
        <v>0</v>
      </c>
      <c r="L28" s="12">
        <v>0</v>
      </c>
    </row>
    <row r="29" spans="1:12" ht="72" x14ac:dyDescent="0.25">
      <c r="A29" s="4">
        <v>24</v>
      </c>
      <c r="B29" s="19" t="s">
        <v>184</v>
      </c>
      <c r="C29" s="10">
        <v>5190075650</v>
      </c>
      <c r="D29" s="10" t="s">
        <v>11</v>
      </c>
      <c r="E29" s="20" t="s">
        <v>226</v>
      </c>
      <c r="F29" s="12">
        <v>0</v>
      </c>
      <c r="G29" s="12">
        <v>0</v>
      </c>
      <c r="H29" s="12">
        <v>0</v>
      </c>
      <c r="I29" s="12">
        <v>0</v>
      </c>
      <c r="J29" s="12">
        <v>64391773</v>
      </c>
      <c r="K29" s="12" t="s">
        <v>277</v>
      </c>
      <c r="L29" s="12">
        <v>64391773</v>
      </c>
    </row>
    <row r="30" spans="1:12" ht="74.25" customHeight="1" x14ac:dyDescent="0.25">
      <c r="A30" s="4">
        <v>25</v>
      </c>
      <c r="B30" s="10" t="s">
        <v>182</v>
      </c>
      <c r="C30" s="10">
        <v>5190079125</v>
      </c>
      <c r="D30" s="8" t="s">
        <v>36</v>
      </c>
      <c r="E30" s="13" t="s">
        <v>278</v>
      </c>
      <c r="F30" s="12">
        <v>16.7</v>
      </c>
      <c r="G30" s="12">
        <v>16.7</v>
      </c>
      <c r="H30" s="12" t="s">
        <v>241</v>
      </c>
      <c r="I30" s="12" t="s">
        <v>241</v>
      </c>
      <c r="J30" s="12">
        <v>4655425</v>
      </c>
      <c r="K30" s="12" t="s">
        <v>279</v>
      </c>
      <c r="L30" s="12">
        <v>4655425</v>
      </c>
    </row>
    <row r="31" spans="1:12" ht="60" x14ac:dyDescent="0.25">
      <c r="A31" s="4">
        <v>26</v>
      </c>
      <c r="B31" s="8" t="s">
        <v>32</v>
      </c>
      <c r="C31" s="10">
        <v>5190193597</v>
      </c>
      <c r="D31" s="8" t="s">
        <v>422</v>
      </c>
      <c r="E31" s="8" t="s">
        <v>423</v>
      </c>
      <c r="F31" s="12">
        <v>0</v>
      </c>
      <c r="G31" s="12">
        <v>0</v>
      </c>
      <c r="H31" s="8" t="s">
        <v>424</v>
      </c>
      <c r="I31" s="8" t="s">
        <v>425</v>
      </c>
      <c r="J31" s="12" t="s">
        <v>426</v>
      </c>
      <c r="K31" s="12" t="s">
        <v>427</v>
      </c>
      <c r="L31" s="12" t="s">
        <v>426</v>
      </c>
    </row>
    <row r="32" spans="1:12" ht="121.2" customHeight="1" x14ac:dyDescent="0.25">
      <c r="A32" s="4">
        <v>27</v>
      </c>
      <c r="B32" s="8" t="s">
        <v>8</v>
      </c>
      <c r="C32" s="10">
        <v>5190194022</v>
      </c>
      <c r="D32" s="8" t="s">
        <v>11</v>
      </c>
      <c r="E32" s="13" t="s">
        <v>254</v>
      </c>
      <c r="F32" s="12">
        <v>0</v>
      </c>
      <c r="G32" s="12">
        <v>0</v>
      </c>
      <c r="H32" s="12">
        <v>0</v>
      </c>
      <c r="I32" s="12">
        <v>0</v>
      </c>
      <c r="J32" s="12">
        <v>681762040</v>
      </c>
      <c r="K32" s="12" t="s">
        <v>255</v>
      </c>
      <c r="L32" s="12">
        <v>682445140</v>
      </c>
    </row>
    <row r="33" spans="1:12" ht="92.25" customHeight="1" x14ac:dyDescent="0.25">
      <c r="A33" s="4">
        <v>28</v>
      </c>
      <c r="B33" s="21" t="s">
        <v>23</v>
      </c>
      <c r="C33" s="22">
        <v>5190119547</v>
      </c>
      <c r="D33" s="10" t="s">
        <v>11</v>
      </c>
      <c r="E33" s="18" t="s">
        <v>227</v>
      </c>
      <c r="F33" s="12">
        <v>100</v>
      </c>
      <c r="G33" s="12">
        <v>0</v>
      </c>
      <c r="H33" s="12">
        <v>0</v>
      </c>
      <c r="I33" s="12">
        <v>0</v>
      </c>
      <c r="J33" s="12">
        <v>25336711.66</v>
      </c>
      <c r="K33" s="12" t="s">
        <v>253</v>
      </c>
      <c r="L33" s="12">
        <v>0</v>
      </c>
    </row>
    <row r="34" spans="1:12" ht="48" x14ac:dyDescent="0.25">
      <c r="A34" s="4">
        <v>29</v>
      </c>
      <c r="B34" s="8" t="s">
        <v>24</v>
      </c>
      <c r="C34" s="8">
        <v>5190020516</v>
      </c>
      <c r="D34" s="23" t="s">
        <v>11</v>
      </c>
      <c r="E34" s="24" t="s">
        <v>232</v>
      </c>
      <c r="F34" s="12">
        <v>27.7</v>
      </c>
      <c r="G34" s="12"/>
      <c r="H34" s="12">
        <v>2781367</v>
      </c>
      <c r="I34" s="12">
        <v>4035267</v>
      </c>
      <c r="J34" s="12">
        <v>38266203</v>
      </c>
      <c r="K34" s="12">
        <v>895</v>
      </c>
      <c r="L34" s="12">
        <v>38266203</v>
      </c>
    </row>
    <row r="35" spans="1:12" ht="76.5" customHeight="1" x14ac:dyDescent="0.25">
      <c r="A35" s="4">
        <v>30</v>
      </c>
      <c r="B35" s="25" t="s">
        <v>34</v>
      </c>
      <c r="C35" s="25">
        <v>5190010853</v>
      </c>
      <c r="D35" s="25" t="s">
        <v>11</v>
      </c>
      <c r="E35" s="26" t="s">
        <v>239</v>
      </c>
      <c r="F35" s="12" t="s">
        <v>240</v>
      </c>
      <c r="G35" s="12" t="s">
        <v>240</v>
      </c>
      <c r="H35" s="12">
        <v>0</v>
      </c>
      <c r="I35" s="12">
        <v>0</v>
      </c>
      <c r="J35" s="12">
        <v>148626215</v>
      </c>
      <c r="K35" s="8" t="s">
        <v>245</v>
      </c>
      <c r="L35" s="12">
        <f>J35</f>
        <v>148626215</v>
      </c>
    </row>
    <row r="36" spans="1:12" ht="58.5" customHeight="1" x14ac:dyDescent="0.25">
      <c r="A36" s="4">
        <v>31</v>
      </c>
      <c r="B36" s="10" t="s">
        <v>35</v>
      </c>
      <c r="C36" s="10">
        <v>5190140267</v>
      </c>
      <c r="D36" s="8" t="s">
        <v>36</v>
      </c>
      <c r="E36" s="13" t="s">
        <v>37</v>
      </c>
      <c r="F36" s="12">
        <v>100</v>
      </c>
      <c r="G36" s="12">
        <v>100</v>
      </c>
      <c r="H36" s="12">
        <v>0</v>
      </c>
      <c r="I36" s="12">
        <v>0</v>
      </c>
      <c r="J36" s="12">
        <v>29428887</v>
      </c>
      <c r="K36" s="12" t="s">
        <v>256</v>
      </c>
      <c r="L36" s="12">
        <v>29428887</v>
      </c>
    </row>
    <row r="37" spans="1:12" ht="72" x14ac:dyDescent="0.25">
      <c r="A37" s="4">
        <v>32</v>
      </c>
      <c r="B37" s="8" t="s">
        <v>183</v>
      </c>
      <c r="C37" s="8">
        <v>5190000044</v>
      </c>
      <c r="D37" s="8" t="s">
        <v>273</v>
      </c>
      <c r="E37" s="8"/>
      <c r="F37" s="12">
        <v>0</v>
      </c>
      <c r="G37" s="12">
        <v>0</v>
      </c>
      <c r="H37" s="12" t="s">
        <v>274</v>
      </c>
      <c r="I37" s="12" t="s">
        <v>275</v>
      </c>
      <c r="J37" s="12">
        <v>0</v>
      </c>
      <c r="K37" s="12">
        <v>0</v>
      </c>
      <c r="L37" s="12">
        <v>0</v>
      </c>
    </row>
    <row r="38" spans="1:12" ht="82.5" customHeight="1" x14ac:dyDescent="0.25">
      <c r="A38" s="4">
        <v>33</v>
      </c>
      <c r="B38" s="9" t="s">
        <v>38</v>
      </c>
      <c r="C38" s="22">
        <v>5190001619</v>
      </c>
      <c r="D38" s="9" t="s">
        <v>39</v>
      </c>
      <c r="E38" s="27" t="s">
        <v>280</v>
      </c>
      <c r="F38" s="12">
        <v>100</v>
      </c>
      <c r="G38" s="12">
        <v>100</v>
      </c>
      <c r="H38" s="12">
        <v>440310169.74000001</v>
      </c>
      <c r="I38" s="12">
        <v>320399987.86000001</v>
      </c>
      <c r="J38" s="12">
        <v>155332833</v>
      </c>
      <c r="K38" s="12" t="s">
        <v>281</v>
      </c>
      <c r="L38" s="12">
        <v>81449997</v>
      </c>
    </row>
    <row r="39" spans="1:12" ht="48" x14ac:dyDescent="0.25">
      <c r="A39" s="4">
        <v>34</v>
      </c>
      <c r="B39" s="9" t="s">
        <v>40</v>
      </c>
      <c r="C39" s="22">
        <v>5190023933</v>
      </c>
      <c r="D39" s="9" t="s">
        <v>26</v>
      </c>
      <c r="E39" s="27" t="s">
        <v>218</v>
      </c>
      <c r="F39" s="12">
        <v>7.9885087344832506</v>
      </c>
      <c r="G39" s="12">
        <v>8.4</v>
      </c>
      <c r="H39" s="12">
        <v>50178441.950000003</v>
      </c>
      <c r="I39" s="12">
        <v>40930524.93</v>
      </c>
      <c r="J39" s="12">
        <v>7503.75</v>
      </c>
      <c r="K39" s="12" t="s">
        <v>282</v>
      </c>
      <c r="L39" s="12">
        <v>40714794.93</v>
      </c>
    </row>
    <row r="40" spans="1:12" ht="36" x14ac:dyDescent="0.25">
      <c r="A40" s="4">
        <v>35</v>
      </c>
      <c r="B40" s="9" t="s">
        <v>41</v>
      </c>
      <c r="C40" s="22">
        <v>5190052998</v>
      </c>
      <c r="D40" s="9" t="s">
        <v>26</v>
      </c>
      <c r="E40" s="27" t="s">
        <v>218</v>
      </c>
      <c r="F40" s="12">
        <v>6.83434789851374</v>
      </c>
      <c r="G40" s="12">
        <v>5.4</v>
      </c>
      <c r="H40" s="12">
        <v>32275529.300000001</v>
      </c>
      <c r="I40" s="12">
        <v>25621414.079999998</v>
      </c>
      <c r="J40" s="12">
        <v>1614663.44</v>
      </c>
      <c r="K40" s="12" t="s">
        <v>283</v>
      </c>
      <c r="L40" s="12">
        <v>23832203.539999999</v>
      </c>
    </row>
    <row r="41" spans="1:12" ht="36" x14ac:dyDescent="0.25">
      <c r="A41" s="4">
        <v>36</v>
      </c>
      <c r="B41" s="9" t="s">
        <v>42</v>
      </c>
      <c r="C41" s="22">
        <v>5190103610</v>
      </c>
      <c r="D41" s="9" t="s">
        <v>26</v>
      </c>
      <c r="E41" s="9" t="s">
        <v>219</v>
      </c>
      <c r="F41" s="12">
        <v>2.2174636848951006</v>
      </c>
      <c r="G41" s="12">
        <v>2.6</v>
      </c>
      <c r="H41" s="12">
        <v>106686712.76000001</v>
      </c>
      <c r="I41" s="12">
        <v>68822542.319999993</v>
      </c>
      <c r="J41" s="12">
        <v>3684779.53</v>
      </c>
      <c r="K41" s="12" t="s">
        <v>284</v>
      </c>
      <c r="L41" s="12">
        <v>67142784.379999995</v>
      </c>
    </row>
    <row r="42" spans="1:12" ht="36" x14ac:dyDescent="0.25">
      <c r="A42" s="4">
        <v>37</v>
      </c>
      <c r="B42" s="9" t="s">
        <v>43</v>
      </c>
      <c r="C42" s="22">
        <v>5190103988</v>
      </c>
      <c r="D42" s="9" t="s">
        <v>26</v>
      </c>
      <c r="E42" s="9" t="s">
        <v>219</v>
      </c>
      <c r="F42" s="12">
        <v>1.6958632718511188</v>
      </c>
      <c r="G42" s="12">
        <v>1.9</v>
      </c>
      <c r="H42" s="12">
        <v>75121432.099999994</v>
      </c>
      <c r="I42" s="12">
        <v>51302550.600000001</v>
      </c>
      <c r="J42" s="12">
        <v>2260301.9900000002</v>
      </c>
      <c r="K42" s="12" t="s">
        <v>285</v>
      </c>
      <c r="L42" s="12">
        <v>50345220.520000003</v>
      </c>
    </row>
    <row r="43" spans="1:12" ht="36" x14ac:dyDescent="0.25">
      <c r="A43" s="4">
        <v>38</v>
      </c>
      <c r="B43" s="9" t="s">
        <v>44</v>
      </c>
      <c r="C43" s="22">
        <v>5190104117</v>
      </c>
      <c r="D43" s="9" t="s">
        <v>39</v>
      </c>
      <c r="E43" s="27" t="s">
        <v>218</v>
      </c>
      <c r="F43" s="12">
        <v>5.9939498544355114</v>
      </c>
      <c r="G43" s="12">
        <v>8</v>
      </c>
      <c r="H43" s="12">
        <v>52714544.75</v>
      </c>
      <c r="I43" s="12">
        <v>40415231.920000002</v>
      </c>
      <c r="J43" s="12">
        <v>2395719.1</v>
      </c>
      <c r="K43" s="12" t="s">
        <v>286</v>
      </c>
      <c r="L43" s="12">
        <v>35573735.920000002</v>
      </c>
    </row>
    <row r="44" spans="1:12" ht="36" x14ac:dyDescent="0.25">
      <c r="A44" s="4">
        <v>39</v>
      </c>
      <c r="B44" s="9" t="s">
        <v>45</v>
      </c>
      <c r="C44" s="22">
        <v>5190104131</v>
      </c>
      <c r="D44" s="9" t="s">
        <v>26</v>
      </c>
      <c r="E44" s="27" t="s">
        <v>218</v>
      </c>
      <c r="F44" s="12">
        <v>1.9366032169485934</v>
      </c>
      <c r="G44" s="12">
        <v>3.6</v>
      </c>
      <c r="H44" s="12">
        <v>21671053.800000001</v>
      </c>
      <c r="I44" s="12">
        <v>15648319.369999999</v>
      </c>
      <c r="J44" s="12">
        <v>1963488.71</v>
      </c>
      <c r="K44" s="12" t="s">
        <v>287</v>
      </c>
      <c r="L44" s="12">
        <v>15372869.560000001</v>
      </c>
    </row>
    <row r="45" spans="1:12" ht="48" x14ac:dyDescent="0.25">
      <c r="A45" s="4">
        <v>40</v>
      </c>
      <c r="B45" s="9" t="s">
        <v>46</v>
      </c>
      <c r="C45" s="22">
        <v>5190104220</v>
      </c>
      <c r="D45" s="9" t="s">
        <v>26</v>
      </c>
      <c r="E45" s="27" t="s">
        <v>218</v>
      </c>
      <c r="F45" s="12">
        <v>4.2342833123298629</v>
      </c>
      <c r="G45" s="12">
        <v>2.2000000000000002</v>
      </c>
      <c r="H45" s="12">
        <v>13449480.85</v>
      </c>
      <c r="I45" s="12">
        <v>10117632.359999999</v>
      </c>
      <c r="J45" s="12">
        <v>255166.2</v>
      </c>
      <c r="K45" s="12" t="s">
        <v>288</v>
      </c>
      <c r="L45" s="12">
        <v>9966795.8599999994</v>
      </c>
    </row>
    <row r="46" spans="1:12" ht="48" x14ac:dyDescent="0.25">
      <c r="A46" s="4">
        <v>41</v>
      </c>
      <c r="B46" s="9" t="s">
        <v>47</v>
      </c>
      <c r="C46" s="22">
        <v>5190104237</v>
      </c>
      <c r="D46" s="9" t="s">
        <v>26</v>
      </c>
      <c r="E46" s="27" t="s">
        <v>218</v>
      </c>
      <c r="F46" s="12">
        <v>4.3607543568046943</v>
      </c>
      <c r="G46" s="12">
        <v>3.4</v>
      </c>
      <c r="H46" s="12">
        <v>19985886.100000001</v>
      </c>
      <c r="I46" s="12">
        <v>14532570.68</v>
      </c>
      <c r="J46" s="12">
        <v>744121.7</v>
      </c>
      <c r="K46" s="12" t="s">
        <v>289</v>
      </c>
      <c r="L46" s="12">
        <v>14462914.539999999</v>
      </c>
    </row>
    <row r="47" spans="1:12" ht="36" x14ac:dyDescent="0.25">
      <c r="A47" s="4">
        <v>42</v>
      </c>
      <c r="B47" s="9" t="s">
        <v>48</v>
      </c>
      <c r="C47" s="22">
        <v>5190104371</v>
      </c>
      <c r="D47" s="9" t="s">
        <v>26</v>
      </c>
      <c r="E47" s="9" t="s">
        <v>219</v>
      </c>
      <c r="F47" s="12">
        <v>0.78968184360592697</v>
      </c>
      <c r="G47" s="12">
        <v>1.1000000000000001</v>
      </c>
      <c r="H47" s="12">
        <v>40328745.710000001</v>
      </c>
      <c r="I47" s="12">
        <v>28535855.620000001</v>
      </c>
      <c r="J47" s="12">
        <v>1674054.07</v>
      </c>
      <c r="K47" s="12" t="s">
        <v>290</v>
      </c>
      <c r="L47" s="12">
        <v>27847297.620000001</v>
      </c>
    </row>
    <row r="48" spans="1:12" ht="60" x14ac:dyDescent="0.25">
      <c r="A48" s="4">
        <v>43</v>
      </c>
      <c r="B48" s="9" t="s">
        <v>49</v>
      </c>
      <c r="C48" s="22">
        <v>5190104639</v>
      </c>
      <c r="D48" s="9" t="s">
        <v>26</v>
      </c>
      <c r="E48" s="27" t="s">
        <v>218</v>
      </c>
      <c r="F48" s="12">
        <v>4.8645920776736853</v>
      </c>
      <c r="G48" s="12">
        <v>6.4</v>
      </c>
      <c r="H48" s="12">
        <v>38215350.990000002</v>
      </c>
      <c r="I48" s="12">
        <v>28088438.899999999</v>
      </c>
      <c r="J48" s="12">
        <v>2287328.71</v>
      </c>
      <c r="K48" s="12" t="s">
        <v>291</v>
      </c>
      <c r="L48" s="12">
        <v>27858199.699999999</v>
      </c>
    </row>
    <row r="49" spans="1:12" ht="48" x14ac:dyDescent="0.25">
      <c r="A49" s="4">
        <v>44</v>
      </c>
      <c r="B49" s="9" t="s">
        <v>50</v>
      </c>
      <c r="C49" s="22">
        <v>5190105255</v>
      </c>
      <c r="D49" s="9" t="s">
        <v>26</v>
      </c>
      <c r="E49" s="9" t="s">
        <v>219</v>
      </c>
      <c r="F49" s="12">
        <v>2.0648889447851544</v>
      </c>
      <c r="G49" s="12">
        <v>1.9</v>
      </c>
      <c r="H49" s="12">
        <v>72784263.840000004</v>
      </c>
      <c r="I49" s="12">
        <v>50336113.759999998</v>
      </c>
      <c r="J49" s="12">
        <v>4827192.6399999997</v>
      </c>
      <c r="K49" s="12" t="s">
        <v>292</v>
      </c>
      <c r="L49" s="12">
        <v>48921926.700000003</v>
      </c>
    </row>
    <row r="50" spans="1:12" ht="48" x14ac:dyDescent="0.25">
      <c r="A50" s="4">
        <v>45</v>
      </c>
      <c r="B50" s="9" t="s">
        <v>51</v>
      </c>
      <c r="C50" s="22">
        <v>5190107968</v>
      </c>
      <c r="D50" s="9" t="s">
        <v>26</v>
      </c>
      <c r="E50" s="27" t="s">
        <v>218</v>
      </c>
      <c r="F50" s="12">
        <v>4.3067278912037956</v>
      </c>
      <c r="G50" s="12">
        <v>3.5</v>
      </c>
      <c r="H50" s="12">
        <v>21214726</v>
      </c>
      <c r="I50" s="12">
        <v>17080640.440000001</v>
      </c>
      <c r="J50" s="12">
        <v>680357.68</v>
      </c>
      <c r="K50" s="12" t="s">
        <v>293</v>
      </c>
      <c r="L50" s="12">
        <v>16909410.48</v>
      </c>
    </row>
    <row r="51" spans="1:12" ht="48" x14ac:dyDescent="0.25">
      <c r="A51" s="4">
        <v>46</v>
      </c>
      <c r="B51" s="9" t="s">
        <v>52</v>
      </c>
      <c r="C51" s="22">
        <v>5191601979</v>
      </c>
      <c r="D51" s="9" t="s">
        <v>26</v>
      </c>
      <c r="E51" s="9" t="s">
        <v>219</v>
      </c>
      <c r="F51" s="12">
        <v>1.0964861474712642</v>
      </c>
      <c r="G51" s="12">
        <v>2.2999999999999998</v>
      </c>
      <c r="H51" s="12">
        <v>99263002.579999998</v>
      </c>
      <c r="I51" s="12">
        <v>60229046.780000001</v>
      </c>
      <c r="J51" s="12">
        <v>405697.02</v>
      </c>
      <c r="K51" s="12" t="s">
        <v>294</v>
      </c>
      <c r="L51" s="12">
        <v>58363038.780000001</v>
      </c>
    </row>
    <row r="52" spans="1:12" ht="48" x14ac:dyDescent="0.25">
      <c r="A52" s="4">
        <v>47</v>
      </c>
      <c r="B52" s="9" t="s">
        <v>53</v>
      </c>
      <c r="C52" s="22">
        <v>5190107982</v>
      </c>
      <c r="D52" s="9" t="s">
        <v>26</v>
      </c>
      <c r="E52" s="27" t="s">
        <v>218</v>
      </c>
      <c r="F52" s="12">
        <v>9.078861040246851</v>
      </c>
      <c r="G52" s="12">
        <v>9.1999999999999993</v>
      </c>
      <c r="H52" s="12">
        <v>54663623.899999999</v>
      </c>
      <c r="I52" s="12">
        <v>44214292.710000001</v>
      </c>
      <c r="J52" s="12">
        <v>1183968.55</v>
      </c>
      <c r="K52" s="12" t="s">
        <v>295</v>
      </c>
      <c r="L52" s="12">
        <v>43603702.710000001</v>
      </c>
    </row>
    <row r="53" spans="1:12" ht="36" x14ac:dyDescent="0.25">
      <c r="A53" s="4">
        <v>48</v>
      </c>
      <c r="B53" s="9" t="s">
        <v>54</v>
      </c>
      <c r="C53" s="22">
        <v>5191601993</v>
      </c>
      <c r="D53" s="9" t="s">
        <v>26</v>
      </c>
      <c r="E53" s="9" t="s">
        <v>219</v>
      </c>
      <c r="F53" s="12">
        <v>1.7842308545178338</v>
      </c>
      <c r="G53" s="12">
        <v>1.8</v>
      </c>
      <c r="H53" s="12">
        <v>70560121.810000002</v>
      </c>
      <c r="I53" s="12">
        <v>49539495.829999998</v>
      </c>
      <c r="J53" s="12">
        <v>580413.41</v>
      </c>
      <c r="K53" s="12" t="s">
        <v>296</v>
      </c>
      <c r="L53" s="12">
        <v>47789036.729999997</v>
      </c>
    </row>
    <row r="54" spans="1:12" ht="60" x14ac:dyDescent="0.25">
      <c r="A54" s="4">
        <v>49</v>
      </c>
      <c r="B54" s="9" t="s">
        <v>55</v>
      </c>
      <c r="C54" s="22">
        <v>5190109757</v>
      </c>
      <c r="D54" s="9" t="s">
        <v>26</v>
      </c>
      <c r="E54" s="27" t="s">
        <v>218</v>
      </c>
      <c r="F54" s="12">
        <v>4.4661468938670543</v>
      </c>
      <c r="G54" s="12">
        <v>3.6</v>
      </c>
      <c r="H54" s="12">
        <v>21375029.140000001</v>
      </c>
      <c r="I54" s="12">
        <v>17291977.41</v>
      </c>
      <c r="J54" s="12">
        <v>886595.34</v>
      </c>
      <c r="K54" s="12" t="s">
        <v>297</v>
      </c>
      <c r="L54" s="12">
        <v>17015435.379999999</v>
      </c>
    </row>
    <row r="55" spans="1:12" ht="48" x14ac:dyDescent="0.25">
      <c r="A55" s="4">
        <v>50</v>
      </c>
      <c r="B55" s="9" t="s">
        <v>56</v>
      </c>
      <c r="C55" s="22">
        <v>5191602002</v>
      </c>
      <c r="D55" s="9" t="s">
        <v>26</v>
      </c>
      <c r="E55" s="9" t="s">
        <v>219</v>
      </c>
      <c r="F55" s="12">
        <v>1.0319480252989439</v>
      </c>
      <c r="G55" s="12">
        <v>1.1000000000000001</v>
      </c>
      <c r="H55" s="12">
        <v>43236161.240000002</v>
      </c>
      <c r="I55" s="12">
        <v>30937824.09</v>
      </c>
      <c r="J55" s="12">
        <v>293505.68</v>
      </c>
      <c r="K55" s="12" t="s">
        <v>298</v>
      </c>
      <c r="L55" s="12">
        <v>29316236.379999999</v>
      </c>
    </row>
    <row r="56" spans="1:12" ht="48" x14ac:dyDescent="0.25">
      <c r="A56" s="4">
        <v>51</v>
      </c>
      <c r="B56" s="9" t="s">
        <v>57</v>
      </c>
      <c r="C56" s="22">
        <v>5191602010</v>
      </c>
      <c r="D56" s="9" t="s">
        <v>26</v>
      </c>
      <c r="E56" s="9" t="s">
        <v>219</v>
      </c>
      <c r="F56" s="12">
        <v>2.3472018586979186</v>
      </c>
      <c r="G56" s="12">
        <v>1.9</v>
      </c>
      <c r="H56" s="12">
        <v>75235298.989999995</v>
      </c>
      <c r="I56" s="12">
        <v>52645475.549999997</v>
      </c>
      <c r="J56" s="12">
        <v>556321.59</v>
      </c>
      <c r="K56" s="12" t="s">
        <v>299</v>
      </c>
      <c r="L56" s="12">
        <v>50445892.93</v>
      </c>
    </row>
    <row r="57" spans="1:12" ht="48" x14ac:dyDescent="0.25">
      <c r="A57" s="4">
        <v>52</v>
      </c>
      <c r="B57" s="9" t="s">
        <v>58</v>
      </c>
      <c r="C57" s="22">
        <v>5190112340</v>
      </c>
      <c r="D57" s="9" t="s">
        <v>26</v>
      </c>
      <c r="E57" s="27" t="s">
        <v>218</v>
      </c>
      <c r="F57" s="12">
        <v>5.6488353408394643</v>
      </c>
      <c r="G57" s="12">
        <v>8.4</v>
      </c>
      <c r="H57" s="12">
        <v>50142463.659999996</v>
      </c>
      <c r="I57" s="12">
        <v>35597739.450000003</v>
      </c>
      <c r="J57" s="12">
        <v>1426870.29</v>
      </c>
      <c r="K57" s="12" t="s">
        <v>300</v>
      </c>
      <c r="L57" s="12">
        <v>35151239.450000003</v>
      </c>
    </row>
    <row r="58" spans="1:12" ht="48" x14ac:dyDescent="0.25">
      <c r="A58" s="4">
        <v>53</v>
      </c>
      <c r="B58" s="9" t="s">
        <v>59</v>
      </c>
      <c r="C58" s="22">
        <v>5191602027</v>
      </c>
      <c r="D58" s="9" t="s">
        <v>26</v>
      </c>
      <c r="E58" s="9" t="s">
        <v>219</v>
      </c>
      <c r="F58" s="12">
        <v>0</v>
      </c>
      <c r="G58" s="12">
        <v>0</v>
      </c>
      <c r="H58" s="12">
        <v>12092529.699999999</v>
      </c>
      <c r="I58" s="12">
        <v>18895672.050000001</v>
      </c>
      <c r="J58" s="12">
        <v>0</v>
      </c>
      <c r="K58" s="12">
        <v>12092.53</v>
      </c>
      <c r="L58" s="12">
        <v>2116143.42</v>
      </c>
    </row>
    <row r="59" spans="1:12" ht="36" x14ac:dyDescent="0.25">
      <c r="A59" s="4">
        <v>54</v>
      </c>
      <c r="B59" s="9" t="s">
        <v>60</v>
      </c>
      <c r="C59" s="22">
        <v>5190121049</v>
      </c>
      <c r="D59" s="9" t="s">
        <v>26</v>
      </c>
      <c r="E59" s="9" t="s">
        <v>219</v>
      </c>
      <c r="F59" s="12">
        <v>0.98131042174835426</v>
      </c>
      <c r="G59" s="12">
        <v>1</v>
      </c>
      <c r="H59" s="12">
        <v>41856268.789999999</v>
      </c>
      <c r="I59" s="12">
        <v>26982757.079999998</v>
      </c>
      <c r="J59" s="12">
        <v>845793.15</v>
      </c>
      <c r="K59" s="12" t="s">
        <v>301</v>
      </c>
      <c r="L59" s="12">
        <v>26644553.280000001</v>
      </c>
    </row>
    <row r="60" spans="1:12" ht="48" x14ac:dyDescent="0.25">
      <c r="A60" s="4">
        <v>55</v>
      </c>
      <c r="B60" s="9" t="s">
        <v>61</v>
      </c>
      <c r="C60" s="22">
        <v>5191602073</v>
      </c>
      <c r="D60" s="9" t="s">
        <v>26</v>
      </c>
      <c r="E60" s="9" t="s">
        <v>219</v>
      </c>
      <c r="F60" s="12">
        <v>1.7848927839760116</v>
      </c>
      <c r="G60" s="12">
        <v>1.6</v>
      </c>
      <c r="H60" s="12">
        <v>60784062.899999999</v>
      </c>
      <c r="I60" s="12">
        <v>46238784.659999996</v>
      </c>
      <c r="J60" s="12">
        <v>313870.36</v>
      </c>
      <c r="K60" s="12" t="s">
        <v>302</v>
      </c>
      <c r="L60" s="12">
        <v>44042286.289999999</v>
      </c>
    </row>
    <row r="61" spans="1:12" ht="36" x14ac:dyDescent="0.25">
      <c r="A61" s="4">
        <v>56</v>
      </c>
      <c r="B61" s="9" t="s">
        <v>62</v>
      </c>
      <c r="C61" s="22">
        <v>5191602098</v>
      </c>
      <c r="D61" s="9" t="s">
        <v>26</v>
      </c>
      <c r="E61" s="9" t="s">
        <v>219</v>
      </c>
      <c r="F61" s="12">
        <v>1.9354817357114256</v>
      </c>
      <c r="G61" s="12">
        <v>1.9</v>
      </c>
      <c r="H61" s="12">
        <v>74708802</v>
      </c>
      <c r="I61" s="12">
        <v>47952001.649999999</v>
      </c>
      <c r="J61" s="12">
        <v>3516094.01</v>
      </c>
      <c r="K61" s="12" t="s">
        <v>303</v>
      </c>
      <c r="L61" s="12">
        <v>46931789.049999997</v>
      </c>
    </row>
    <row r="62" spans="1:12" ht="48" x14ac:dyDescent="0.25">
      <c r="A62" s="4">
        <v>57</v>
      </c>
      <c r="B62" s="9" t="s">
        <v>63</v>
      </c>
      <c r="C62" s="22">
        <v>5190145635</v>
      </c>
      <c r="D62" s="9" t="s">
        <v>26</v>
      </c>
      <c r="E62" s="27" t="s">
        <v>220</v>
      </c>
      <c r="F62" s="12">
        <v>100</v>
      </c>
      <c r="G62" s="12">
        <v>100</v>
      </c>
      <c r="H62" s="12">
        <v>52773332.479999997</v>
      </c>
      <c r="I62" s="12">
        <v>37360256.289999999</v>
      </c>
      <c r="J62" s="12">
        <v>1032613.82</v>
      </c>
      <c r="K62" s="12" t="s">
        <v>304</v>
      </c>
      <c r="L62" s="12">
        <v>35851710.579999998</v>
      </c>
    </row>
    <row r="63" spans="1:12" ht="48" x14ac:dyDescent="0.25">
      <c r="A63" s="4">
        <v>58</v>
      </c>
      <c r="B63" s="9" t="s">
        <v>64</v>
      </c>
      <c r="C63" s="22">
        <v>5191602115</v>
      </c>
      <c r="D63" s="9" t="s">
        <v>26</v>
      </c>
      <c r="E63" s="9" t="s">
        <v>219</v>
      </c>
      <c r="F63" s="12">
        <v>4.2042449536152944</v>
      </c>
      <c r="G63" s="12">
        <v>3.8</v>
      </c>
      <c r="H63" s="12">
        <v>160260502.06</v>
      </c>
      <c r="I63" s="12">
        <v>106686589.16</v>
      </c>
      <c r="J63" s="12">
        <v>3883063.55</v>
      </c>
      <c r="K63" s="12" t="s">
        <v>305</v>
      </c>
      <c r="L63" s="12">
        <v>102996779.17</v>
      </c>
    </row>
    <row r="64" spans="1:12" ht="72" x14ac:dyDescent="0.25">
      <c r="A64" s="4">
        <v>59</v>
      </c>
      <c r="B64" s="9" t="s">
        <v>65</v>
      </c>
      <c r="C64" s="22">
        <v>5190145674</v>
      </c>
      <c r="D64" s="9" t="s">
        <v>39</v>
      </c>
      <c r="E64" s="27" t="s">
        <v>221</v>
      </c>
      <c r="F64" s="12">
        <v>100</v>
      </c>
      <c r="G64" s="12">
        <v>100</v>
      </c>
      <c r="H64" s="12">
        <v>337660528.43000001</v>
      </c>
      <c r="I64" s="12">
        <v>311718413.91000003</v>
      </c>
      <c r="J64" s="12">
        <v>409550.63</v>
      </c>
      <c r="K64" s="12" t="s">
        <v>306</v>
      </c>
      <c r="L64" s="12">
        <v>67060968.109999999</v>
      </c>
    </row>
    <row r="65" spans="1:12" ht="72" x14ac:dyDescent="0.25">
      <c r="A65" s="4">
        <v>60</v>
      </c>
      <c r="B65" s="9" t="s">
        <v>66</v>
      </c>
      <c r="C65" s="22">
        <v>5190148121</v>
      </c>
      <c r="D65" s="9" t="s">
        <v>26</v>
      </c>
      <c r="E65" s="27" t="s">
        <v>222</v>
      </c>
      <c r="F65" s="12">
        <v>100</v>
      </c>
      <c r="G65" s="12">
        <v>100</v>
      </c>
      <c r="H65" s="12">
        <v>228738721.00999999</v>
      </c>
      <c r="I65" s="12">
        <v>172555157.13999999</v>
      </c>
      <c r="J65" s="12">
        <v>1109767.99</v>
      </c>
      <c r="K65" s="12" t="s">
        <v>307</v>
      </c>
      <c r="L65" s="12">
        <v>167665464.34</v>
      </c>
    </row>
    <row r="66" spans="1:12" ht="48" x14ac:dyDescent="0.25">
      <c r="A66" s="4">
        <v>61</v>
      </c>
      <c r="B66" s="9" t="s">
        <v>67</v>
      </c>
      <c r="C66" s="22">
        <v>5193800754</v>
      </c>
      <c r="D66" s="9" t="s">
        <v>26</v>
      </c>
      <c r="E66" s="9" t="s">
        <v>219</v>
      </c>
      <c r="F66" s="12">
        <v>2.2323570977040976</v>
      </c>
      <c r="G66" s="12">
        <v>1.9</v>
      </c>
      <c r="H66" s="12">
        <v>87740847.420000002</v>
      </c>
      <c r="I66" s="12">
        <v>58416217.770000003</v>
      </c>
      <c r="J66" s="12">
        <v>1091806.46</v>
      </c>
      <c r="K66" s="12" t="s">
        <v>308</v>
      </c>
      <c r="L66" s="12">
        <v>50495254.969999999</v>
      </c>
    </row>
    <row r="67" spans="1:12" ht="48" x14ac:dyDescent="0.25">
      <c r="A67" s="4">
        <v>62</v>
      </c>
      <c r="B67" s="9" t="s">
        <v>68</v>
      </c>
      <c r="C67" s="22">
        <v>5190159010</v>
      </c>
      <c r="D67" s="9" t="s">
        <v>26</v>
      </c>
      <c r="E67" s="27" t="s">
        <v>220</v>
      </c>
      <c r="F67" s="12">
        <v>100</v>
      </c>
      <c r="G67" s="12">
        <v>100</v>
      </c>
      <c r="H67" s="12">
        <v>44999346.960000001</v>
      </c>
      <c r="I67" s="12">
        <v>34475243.240000002</v>
      </c>
      <c r="J67" s="12">
        <v>531014</v>
      </c>
      <c r="K67" s="12" t="s">
        <v>309</v>
      </c>
      <c r="L67" s="12">
        <v>33936339.240000002</v>
      </c>
    </row>
    <row r="68" spans="1:12" ht="36" x14ac:dyDescent="0.25">
      <c r="A68" s="4">
        <v>63</v>
      </c>
      <c r="B68" s="9" t="s">
        <v>69</v>
      </c>
      <c r="C68" s="22">
        <v>5190308505</v>
      </c>
      <c r="D68" s="9" t="s">
        <v>26</v>
      </c>
      <c r="E68" s="9" t="s">
        <v>219</v>
      </c>
      <c r="F68" s="12">
        <v>2.4507938189027194</v>
      </c>
      <c r="G68" s="12">
        <v>2.4</v>
      </c>
      <c r="H68" s="12">
        <v>93589497.840000004</v>
      </c>
      <c r="I68" s="12">
        <v>62450292.270000003</v>
      </c>
      <c r="J68" s="12">
        <v>2044129.56</v>
      </c>
      <c r="K68" s="12" t="s">
        <v>310</v>
      </c>
      <c r="L68" s="12">
        <v>60705618.939999998</v>
      </c>
    </row>
    <row r="69" spans="1:12" ht="48" x14ac:dyDescent="0.25">
      <c r="A69" s="4">
        <v>64</v>
      </c>
      <c r="B69" s="9" t="s">
        <v>70</v>
      </c>
      <c r="C69" s="22">
        <v>5190309308</v>
      </c>
      <c r="D69" s="9" t="s">
        <v>26</v>
      </c>
      <c r="E69" s="9" t="s">
        <v>219</v>
      </c>
      <c r="F69" s="12">
        <v>1.6902368714566089</v>
      </c>
      <c r="G69" s="12">
        <v>1.5</v>
      </c>
      <c r="H69" s="12">
        <v>58843716.280000001</v>
      </c>
      <c r="I69" s="12">
        <v>47047534.07</v>
      </c>
      <c r="J69" s="12">
        <v>298653.84000000003</v>
      </c>
      <c r="K69" s="12" t="s">
        <v>311</v>
      </c>
      <c r="L69" s="12">
        <v>38906572.840000004</v>
      </c>
    </row>
    <row r="70" spans="1:12" ht="48" x14ac:dyDescent="0.25">
      <c r="A70" s="4">
        <v>65</v>
      </c>
      <c r="B70" s="9" t="s">
        <v>71</v>
      </c>
      <c r="C70" s="22">
        <v>5190309315</v>
      </c>
      <c r="D70" s="9" t="s">
        <v>26</v>
      </c>
      <c r="E70" s="9" t="s">
        <v>219</v>
      </c>
      <c r="F70" s="12">
        <v>2.4292811115119464</v>
      </c>
      <c r="G70" s="12">
        <v>2.2999999999999998</v>
      </c>
      <c r="H70" s="12">
        <v>91210119.810000002</v>
      </c>
      <c r="I70" s="12">
        <v>61315510.259999998</v>
      </c>
      <c r="J70" s="12">
        <v>488672.08</v>
      </c>
      <c r="K70" s="12" t="s">
        <v>312</v>
      </c>
      <c r="L70" s="12">
        <v>59124676.899999999</v>
      </c>
    </row>
    <row r="71" spans="1:12" ht="48" x14ac:dyDescent="0.25">
      <c r="A71" s="4">
        <v>66</v>
      </c>
      <c r="B71" s="9" t="s">
        <v>72</v>
      </c>
      <c r="C71" s="22">
        <v>5190309548</v>
      </c>
      <c r="D71" s="9" t="s">
        <v>26</v>
      </c>
      <c r="E71" s="9" t="s">
        <v>219</v>
      </c>
      <c r="F71" s="12">
        <v>1.6323180438660654</v>
      </c>
      <c r="G71" s="12">
        <v>1.5</v>
      </c>
      <c r="H71" s="12">
        <v>62242876.659999996</v>
      </c>
      <c r="I71" s="12">
        <v>42868495.18</v>
      </c>
      <c r="J71" s="12">
        <v>596019.06999999995</v>
      </c>
      <c r="K71" s="12" t="s">
        <v>313</v>
      </c>
      <c r="L71" s="12">
        <v>39472890.810000002</v>
      </c>
    </row>
    <row r="72" spans="1:12" ht="36" x14ac:dyDescent="0.25">
      <c r="A72" s="4">
        <v>67</v>
      </c>
      <c r="B72" s="9" t="s">
        <v>73</v>
      </c>
      <c r="C72" s="22">
        <v>5190309555</v>
      </c>
      <c r="D72" s="9" t="s">
        <v>26</v>
      </c>
      <c r="E72" s="9" t="s">
        <v>219</v>
      </c>
      <c r="F72" s="12">
        <v>2.2108443903133246</v>
      </c>
      <c r="G72" s="12">
        <v>1.9</v>
      </c>
      <c r="H72" s="12">
        <v>78110412.290000007</v>
      </c>
      <c r="I72" s="12">
        <v>51466980.950000003</v>
      </c>
      <c r="J72" s="12">
        <v>1225501</v>
      </c>
      <c r="K72" s="12" t="s">
        <v>314</v>
      </c>
      <c r="L72" s="12">
        <v>49971721.810000002</v>
      </c>
    </row>
    <row r="73" spans="1:12" ht="48" x14ac:dyDescent="0.25">
      <c r="A73" s="4">
        <v>68</v>
      </c>
      <c r="B73" s="9" t="s">
        <v>74</v>
      </c>
      <c r="C73" s="22">
        <v>5190309562</v>
      </c>
      <c r="D73" s="9" t="s">
        <v>26</v>
      </c>
      <c r="E73" s="9" t="s">
        <v>219</v>
      </c>
      <c r="F73" s="12">
        <v>1.7233333443654912</v>
      </c>
      <c r="G73" s="12">
        <v>2.2999999999999998</v>
      </c>
      <c r="H73" s="12">
        <v>96850068.890000001</v>
      </c>
      <c r="I73" s="12">
        <v>72387264.340000004</v>
      </c>
      <c r="J73" s="12">
        <v>367525.18</v>
      </c>
      <c r="K73" s="12" t="s">
        <v>315</v>
      </c>
      <c r="L73" s="12">
        <v>63531323.93</v>
      </c>
    </row>
    <row r="74" spans="1:12" ht="36" x14ac:dyDescent="0.25">
      <c r="A74" s="4">
        <v>69</v>
      </c>
      <c r="B74" s="9" t="s">
        <v>75</v>
      </c>
      <c r="C74" s="22">
        <v>5190309629</v>
      </c>
      <c r="D74" s="9" t="s">
        <v>26</v>
      </c>
      <c r="E74" s="27" t="s">
        <v>218</v>
      </c>
      <c r="F74" s="12">
        <v>3.3999427810614318</v>
      </c>
      <c r="G74" s="12">
        <v>4.0999999999999996</v>
      </c>
      <c r="H74" s="12">
        <v>24489304.73</v>
      </c>
      <c r="I74" s="12">
        <v>18887085.710000001</v>
      </c>
      <c r="J74" s="12">
        <v>85834.08</v>
      </c>
      <c r="K74" s="12" t="s">
        <v>316</v>
      </c>
      <c r="L74" s="12">
        <v>18675585.809999999</v>
      </c>
    </row>
    <row r="75" spans="1:12" ht="48" x14ac:dyDescent="0.25">
      <c r="A75" s="4">
        <v>70</v>
      </c>
      <c r="B75" s="9" t="s">
        <v>76</v>
      </c>
      <c r="C75" s="22">
        <v>5190309668</v>
      </c>
      <c r="D75" s="9" t="s">
        <v>26</v>
      </c>
      <c r="E75" s="9" t="s">
        <v>219</v>
      </c>
      <c r="F75" s="12">
        <v>1.8888157089099014</v>
      </c>
      <c r="G75" s="12">
        <v>2.2000000000000002</v>
      </c>
      <c r="H75" s="12">
        <v>99036708.689999998</v>
      </c>
      <c r="I75" s="12">
        <v>59890448.850000001</v>
      </c>
      <c r="J75" s="12">
        <v>106612.87</v>
      </c>
      <c r="K75" s="12" t="s">
        <v>317</v>
      </c>
      <c r="L75" s="12">
        <v>59065878.359999999</v>
      </c>
    </row>
    <row r="76" spans="1:12" ht="36" x14ac:dyDescent="0.25">
      <c r="A76" s="4">
        <v>71</v>
      </c>
      <c r="B76" s="9" t="s">
        <v>77</v>
      </c>
      <c r="C76" s="22">
        <v>5190309989</v>
      </c>
      <c r="D76" s="9" t="s">
        <v>26</v>
      </c>
      <c r="E76" s="9" t="s">
        <v>219</v>
      </c>
      <c r="F76" s="12">
        <v>2.6225645132998179</v>
      </c>
      <c r="G76" s="12">
        <v>2.5</v>
      </c>
      <c r="H76" s="12">
        <v>102302048.54000001</v>
      </c>
      <c r="I76" s="12">
        <v>68468319.650000006</v>
      </c>
      <c r="J76" s="12">
        <v>855137.6</v>
      </c>
      <c r="K76" s="12" t="s">
        <v>318</v>
      </c>
      <c r="L76" s="12">
        <v>62214052.369999997</v>
      </c>
    </row>
    <row r="77" spans="1:12" ht="36" x14ac:dyDescent="0.25">
      <c r="A77" s="4">
        <v>72</v>
      </c>
      <c r="B77" s="9" t="s">
        <v>78</v>
      </c>
      <c r="C77" s="22">
        <v>5190103956</v>
      </c>
      <c r="D77" s="9" t="s">
        <v>26</v>
      </c>
      <c r="E77" s="9" t="s">
        <v>219</v>
      </c>
      <c r="F77" s="12">
        <v>2.7764631123261192</v>
      </c>
      <c r="G77" s="12">
        <v>2.5</v>
      </c>
      <c r="H77" s="12">
        <v>102742705.28</v>
      </c>
      <c r="I77" s="12">
        <v>69901548.239999995</v>
      </c>
      <c r="J77" s="12">
        <v>19003582.98</v>
      </c>
      <c r="K77" s="12" t="s">
        <v>319</v>
      </c>
      <c r="L77" s="12">
        <v>63555206.130000003</v>
      </c>
    </row>
    <row r="78" spans="1:12" ht="48" x14ac:dyDescent="0.25">
      <c r="A78" s="4">
        <v>73</v>
      </c>
      <c r="B78" s="9" t="s">
        <v>79</v>
      </c>
      <c r="C78" s="22">
        <v>5190312364</v>
      </c>
      <c r="D78" s="9" t="s">
        <v>26</v>
      </c>
      <c r="E78" s="27" t="s">
        <v>218</v>
      </c>
      <c r="F78" s="12">
        <v>2.8265255211609794</v>
      </c>
      <c r="G78" s="12">
        <v>6.5</v>
      </c>
      <c r="H78" s="12">
        <v>38812671.770000003</v>
      </c>
      <c r="I78" s="12">
        <v>25003166.27</v>
      </c>
      <c r="J78" s="12">
        <v>456996.47</v>
      </c>
      <c r="K78" s="12" t="s">
        <v>320</v>
      </c>
      <c r="L78" s="12">
        <v>24655679.77</v>
      </c>
    </row>
    <row r="79" spans="1:12" ht="36" x14ac:dyDescent="0.25">
      <c r="A79" s="4">
        <v>74</v>
      </c>
      <c r="B79" s="9" t="s">
        <v>80</v>
      </c>
      <c r="C79" s="22">
        <v>5190312452</v>
      </c>
      <c r="D79" s="9" t="s">
        <v>26</v>
      </c>
      <c r="E79" s="9" t="s">
        <v>219</v>
      </c>
      <c r="F79" s="12">
        <v>1.9467345365004454</v>
      </c>
      <c r="G79" s="12">
        <v>1.9</v>
      </c>
      <c r="H79" s="12">
        <v>75376605.060000002</v>
      </c>
      <c r="I79" s="12">
        <v>54293179.420000002</v>
      </c>
      <c r="J79" s="12">
        <v>1086494.68</v>
      </c>
      <c r="K79" s="12" t="s">
        <v>321</v>
      </c>
      <c r="L79" s="12">
        <v>49148140.82</v>
      </c>
    </row>
    <row r="80" spans="1:12" ht="48" x14ac:dyDescent="0.25">
      <c r="A80" s="4">
        <v>75</v>
      </c>
      <c r="B80" s="9" t="s">
        <v>81</v>
      </c>
      <c r="C80" s="22">
        <v>5190312477</v>
      </c>
      <c r="D80" s="9" t="s">
        <v>26</v>
      </c>
      <c r="E80" s="9" t="s">
        <v>219</v>
      </c>
      <c r="F80" s="12">
        <v>2.5097055406805295</v>
      </c>
      <c r="G80" s="12">
        <v>2.2000000000000002</v>
      </c>
      <c r="H80" s="12">
        <v>90951949.799999997</v>
      </c>
      <c r="I80" s="12">
        <v>55860034.789999999</v>
      </c>
      <c r="J80" s="12">
        <v>1061272.6000000001</v>
      </c>
      <c r="K80" s="12" t="s">
        <v>322</v>
      </c>
      <c r="L80" s="12">
        <v>54425994</v>
      </c>
    </row>
    <row r="81" spans="1:12" ht="36" x14ac:dyDescent="0.25">
      <c r="A81" s="4">
        <v>76</v>
      </c>
      <c r="B81" s="9" t="s">
        <v>82</v>
      </c>
      <c r="C81" s="22">
        <v>5190312533</v>
      </c>
      <c r="D81" s="9" t="s">
        <v>26</v>
      </c>
      <c r="E81" s="9" t="s">
        <v>219</v>
      </c>
      <c r="F81" s="12">
        <v>1.6746815291894344</v>
      </c>
      <c r="G81" s="12">
        <v>1.4</v>
      </c>
      <c r="H81" s="12">
        <v>54813943.600000001</v>
      </c>
      <c r="I81" s="12">
        <v>37006245.43</v>
      </c>
      <c r="J81" s="12">
        <v>1537421.39</v>
      </c>
      <c r="K81" s="12" t="s">
        <v>323</v>
      </c>
      <c r="L81" s="12">
        <v>35832456.43</v>
      </c>
    </row>
    <row r="82" spans="1:12" ht="48" x14ac:dyDescent="0.25">
      <c r="A82" s="4">
        <v>77</v>
      </c>
      <c r="B82" s="9" t="s">
        <v>83</v>
      </c>
      <c r="C82" s="22">
        <v>5190312540</v>
      </c>
      <c r="D82" s="9" t="s">
        <v>26</v>
      </c>
      <c r="E82" s="9" t="s">
        <v>219</v>
      </c>
      <c r="F82" s="12">
        <v>1.2775238542828491</v>
      </c>
      <c r="G82" s="12">
        <v>1.7</v>
      </c>
      <c r="H82" s="12">
        <v>68747450.019999996</v>
      </c>
      <c r="I82" s="12">
        <v>54511534.280000001</v>
      </c>
      <c r="J82" s="12">
        <v>227460.6</v>
      </c>
      <c r="K82" s="12" t="s">
        <v>324</v>
      </c>
      <c r="L82" s="12">
        <v>47237935.890000001</v>
      </c>
    </row>
    <row r="83" spans="1:12" ht="48" x14ac:dyDescent="0.25">
      <c r="A83" s="4">
        <v>78</v>
      </c>
      <c r="B83" s="9" t="s">
        <v>84</v>
      </c>
      <c r="C83" s="22">
        <v>5190312558</v>
      </c>
      <c r="D83" s="9" t="s">
        <v>26</v>
      </c>
      <c r="E83" s="9" t="s">
        <v>219</v>
      </c>
      <c r="F83" s="12">
        <v>2.4425197006754993</v>
      </c>
      <c r="G83" s="12">
        <v>2</v>
      </c>
      <c r="H83" s="12">
        <v>78347769.730000004</v>
      </c>
      <c r="I83" s="12">
        <v>52348359.75</v>
      </c>
      <c r="J83" s="12">
        <v>2545368.0499999998</v>
      </c>
      <c r="K83" s="12" t="s">
        <v>325</v>
      </c>
      <c r="L83" s="12">
        <v>50393896.210000001</v>
      </c>
    </row>
    <row r="84" spans="1:12" ht="36" x14ac:dyDescent="0.25">
      <c r="A84" s="4">
        <v>79</v>
      </c>
      <c r="B84" s="9" t="s">
        <v>85</v>
      </c>
      <c r="C84" s="22">
        <v>5190312614</v>
      </c>
      <c r="D84" s="9" t="s">
        <v>26</v>
      </c>
      <c r="E84" s="27" t="s">
        <v>218</v>
      </c>
      <c r="F84" s="12">
        <v>8.9512030506944242</v>
      </c>
      <c r="G84" s="12">
        <v>7.8</v>
      </c>
      <c r="H84" s="12">
        <v>47190711.700000003</v>
      </c>
      <c r="I84" s="12">
        <v>37019002.950000003</v>
      </c>
      <c r="J84" s="12">
        <v>835774.95</v>
      </c>
      <c r="K84" s="12" t="s">
        <v>326</v>
      </c>
      <c r="L84" s="12">
        <v>36496690.880000003</v>
      </c>
    </row>
    <row r="85" spans="1:12" ht="48" x14ac:dyDescent="0.25">
      <c r="A85" s="4">
        <v>80</v>
      </c>
      <c r="B85" s="9" t="s">
        <v>86</v>
      </c>
      <c r="C85" s="22">
        <v>5190312639</v>
      </c>
      <c r="D85" s="9" t="s">
        <v>26</v>
      </c>
      <c r="E85" s="9" t="s">
        <v>219</v>
      </c>
      <c r="F85" s="12">
        <v>2.2058799193769922</v>
      </c>
      <c r="G85" s="12">
        <v>2.2000000000000002</v>
      </c>
      <c r="H85" s="12">
        <v>82620453.780000001</v>
      </c>
      <c r="I85" s="12">
        <v>55532056.5</v>
      </c>
      <c r="J85" s="12">
        <v>366806.89</v>
      </c>
      <c r="K85" s="12" t="s">
        <v>327</v>
      </c>
      <c r="L85" s="12">
        <v>54178757.299999997</v>
      </c>
    </row>
    <row r="86" spans="1:12" ht="48" x14ac:dyDescent="0.25">
      <c r="A86" s="4">
        <v>81</v>
      </c>
      <c r="B86" s="9" t="s">
        <v>87</v>
      </c>
      <c r="C86" s="22">
        <v>5190312773</v>
      </c>
      <c r="D86" s="9" t="s">
        <v>26</v>
      </c>
      <c r="E86" s="27" t="s">
        <v>218</v>
      </c>
      <c r="F86" s="12">
        <v>5.4335889903886097</v>
      </c>
      <c r="G86" s="12">
        <v>3</v>
      </c>
      <c r="H86" s="12">
        <v>17705306.420000002</v>
      </c>
      <c r="I86" s="12">
        <v>14007824.67</v>
      </c>
      <c r="J86" s="12">
        <v>810572.01</v>
      </c>
      <c r="K86" s="12" t="s">
        <v>328</v>
      </c>
      <c r="L86" s="12">
        <v>13208569.699999999</v>
      </c>
    </row>
    <row r="87" spans="1:12" ht="36" x14ac:dyDescent="0.25">
      <c r="A87" s="4">
        <v>82</v>
      </c>
      <c r="B87" s="9" t="s">
        <v>88</v>
      </c>
      <c r="C87" s="22">
        <v>5190312808</v>
      </c>
      <c r="D87" s="9" t="s">
        <v>26</v>
      </c>
      <c r="E87" s="9" t="s">
        <v>219</v>
      </c>
      <c r="F87" s="12">
        <v>2.2015773778988375</v>
      </c>
      <c r="G87" s="12">
        <v>2.2000000000000002</v>
      </c>
      <c r="H87" s="12">
        <v>87214261.489999995</v>
      </c>
      <c r="I87" s="12">
        <v>62447599.490000002</v>
      </c>
      <c r="J87" s="12">
        <v>4738857.3499999996</v>
      </c>
      <c r="K87" s="12" t="s">
        <v>329</v>
      </c>
      <c r="L87" s="12">
        <v>57683073.299999997</v>
      </c>
    </row>
    <row r="88" spans="1:12" ht="48" x14ac:dyDescent="0.25">
      <c r="A88" s="4">
        <v>83</v>
      </c>
      <c r="B88" s="9" t="s">
        <v>89</v>
      </c>
      <c r="C88" s="22">
        <v>5190312893</v>
      </c>
      <c r="D88" s="9" t="s">
        <v>26</v>
      </c>
      <c r="E88" s="9" t="s">
        <v>219</v>
      </c>
      <c r="F88" s="12">
        <v>3.1348979139293127</v>
      </c>
      <c r="G88" s="12">
        <v>2.6</v>
      </c>
      <c r="H88" s="12">
        <v>105255394.72</v>
      </c>
      <c r="I88" s="12">
        <v>67918883.75</v>
      </c>
      <c r="J88" s="12">
        <v>774261.71</v>
      </c>
      <c r="K88" s="12" t="s">
        <v>330</v>
      </c>
      <c r="L88" s="12">
        <v>65244540.350000001</v>
      </c>
    </row>
    <row r="89" spans="1:12" ht="36" x14ac:dyDescent="0.25">
      <c r="A89" s="4">
        <v>84</v>
      </c>
      <c r="B89" s="9" t="s">
        <v>90</v>
      </c>
      <c r="C89" s="22">
        <v>5190406982</v>
      </c>
      <c r="D89" s="9" t="s">
        <v>26</v>
      </c>
      <c r="E89" s="9" t="s">
        <v>219</v>
      </c>
      <c r="F89" s="12">
        <v>2.6705543990176972</v>
      </c>
      <c r="G89" s="12">
        <v>2.4</v>
      </c>
      <c r="H89" s="12">
        <v>92848017.700000003</v>
      </c>
      <c r="I89" s="12">
        <v>71965549.650000006</v>
      </c>
      <c r="J89" s="12">
        <v>6744420.21</v>
      </c>
      <c r="K89" s="12" t="s">
        <v>331</v>
      </c>
      <c r="L89" s="12">
        <v>62417691.270000003</v>
      </c>
    </row>
    <row r="90" spans="1:12" ht="36" x14ac:dyDescent="0.25">
      <c r="A90" s="4">
        <v>85</v>
      </c>
      <c r="B90" s="9" t="s">
        <v>91</v>
      </c>
      <c r="C90" s="22">
        <v>5190407062</v>
      </c>
      <c r="D90" s="9" t="s">
        <v>26</v>
      </c>
      <c r="E90" s="9" t="s">
        <v>219</v>
      </c>
      <c r="F90" s="12">
        <v>4.9426272642124536</v>
      </c>
      <c r="G90" s="12">
        <v>4.4000000000000004</v>
      </c>
      <c r="H90" s="12">
        <v>191402097.18000001</v>
      </c>
      <c r="I90" s="12">
        <v>116336517.7</v>
      </c>
      <c r="J90" s="12">
        <v>3546499.37</v>
      </c>
      <c r="K90" s="12" t="s">
        <v>332</v>
      </c>
      <c r="L90" s="12">
        <v>113753465.73999999</v>
      </c>
    </row>
    <row r="91" spans="1:12" ht="36" x14ac:dyDescent="0.25">
      <c r="A91" s="4">
        <v>86</v>
      </c>
      <c r="B91" s="9" t="s">
        <v>92</v>
      </c>
      <c r="C91" s="22">
        <v>5190407295</v>
      </c>
      <c r="D91" s="9" t="s">
        <v>26</v>
      </c>
      <c r="E91" s="27" t="s">
        <v>218</v>
      </c>
      <c r="F91" s="12">
        <v>3.9538777700330745</v>
      </c>
      <c r="G91" s="12">
        <v>4.5999999999999996</v>
      </c>
      <c r="H91" s="12">
        <v>28219698.309999999</v>
      </c>
      <c r="I91" s="12">
        <v>21746876.190000001</v>
      </c>
      <c r="J91" s="12">
        <v>499915.86</v>
      </c>
      <c r="K91" s="12" t="s">
        <v>333</v>
      </c>
      <c r="L91" s="12">
        <v>20699108.190000001</v>
      </c>
    </row>
    <row r="92" spans="1:12" ht="36" x14ac:dyDescent="0.25">
      <c r="A92" s="4">
        <v>87</v>
      </c>
      <c r="B92" s="9" t="s">
        <v>93</v>
      </c>
      <c r="C92" s="22">
        <v>5190408309</v>
      </c>
      <c r="D92" s="9" t="s">
        <v>26</v>
      </c>
      <c r="E92" s="9" t="s">
        <v>219</v>
      </c>
      <c r="F92" s="12">
        <v>1.715721155596448</v>
      </c>
      <c r="G92" s="12">
        <v>1.6</v>
      </c>
      <c r="H92" s="12">
        <v>60569516.859999999</v>
      </c>
      <c r="I92" s="12">
        <v>43722761.009999998</v>
      </c>
      <c r="J92" s="12">
        <v>567104.29</v>
      </c>
      <c r="K92" s="12" t="s">
        <v>334</v>
      </c>
      <c r="L92" s="12">
        <v>42734218.420000002</v>
      </c>
    </row>
    <row r="93" spans="1:12" ht="36" x14ac:dyDescent="0.25">
      <c r="A93" s="4">
        <v>88</v>
      </c>
      <c r="B93" s="9" t="s">
        <v>94</v>
      </c>
      <c r="C93" s="22">
        <v>5190408323</v>
      </c>
      <c r="D93" s="9" t="s">
        <v>26</v>
      </c>
      <c r="E93" s="9" t="s">
        <v>219</v>
      </c>
      <c r="F93" s="12">
        <v>1.8610146716664404</v>
      </c>
      <c r="G93" s="12">
        <v>2</v>
      </c>
      <c r="H93" s="12">
        <v>76093574.549999997</v>
      </c>
      <c r="I93" s="12">
        <v>55565683.810000002</v>
      </c>
      <c r="J93" s="12">
        <v>557113.32999999996</v>
      </c>
      <c r="K93" s="12" t="s">
        <v>335</v>
      </c>
      <c r="L93" s="12">
        <v>54060468.299999997</v>
      </c>
    </row>
    <row r="94" spans="1:12" ht="48" x14ac:dyDescent="0.25">
      <c r="A94" s="4">
        <v>89</v>
      </c>
      <c r="B94" s="9" t="s">
        <v>95</v>
      </c>
      <c r="C94" s="22">
        <v>5190408330</v>
      </c>
      <c r="D94" s="9" t="s">
        <v>26</v>
      </c>
      <c r="E94" s="9" t="s">
        <v>219</v>
      </c>
      <c r="F94" s="12">
        <v>2.3975084975194196</v>
      </c>
      <c r="G94" s="12">
        <v>2.2000000000000002</v>
      </c>
      <c r="H94" s="12">
        <v>86603250.159999996</v>
      </c>
      <c r="I94" s="12">
        <v>60339429.119999997</v>
      </c>
      <c r="J94" s="12">
        <v>658733.18999999994</v>
      </c>
      <c r="K94" s="12" t="s">
        <v>336</v>
      </c>
      <c r="L94" s="12">
        <v>58798176.229999997</v>
      </c>
    </row>
    <row r="95" spans="1:12" ht="48" x14ac:dyDescent="0.25">
      <c r="A95" s="4">
        <v>90</v>
      </c>
      <c r="B95" s="9" t="s">
        <v>96</v>
      </c>
      <c r="C95" s="22">
        <v>5190408370</v>
      </c>
      <c r="D95" s="9" t="s">
        <v>26</v>
      </c>
      <c r="E95" s="9" t="s">
        <v>219</v>
      </c>
      <c r="F95" s="12">
        <v>1.8381781053593123</v>
      </c>
      <c r="G95" s="12">
        <v>1.8</v>
      </c>
      <c r="H95" s="12">
        <v>88575234.489999995</v>
      </c>
      <c r="I95" s="12">
        <v>50478742.82</v>
      </c>
      <c r="J95" s="12">
        <v>149354.96</v>
      </c>
      <c r="K95" s="12" t="s">
        <v>337</v>
      </c>
      <c r="L95" s="12">
        <v>48895237.039999999</v>
      </c>
    </row>
    <row r="96" spans="1:12" ht="48" x14ac:dyDescent="0.25">
      <c r="A96" s="4">
        <v>91</v>
      </c>
      <c r="B96" s="9" t="s">
        <v>97</v>
      </c>
      <c r="C96" s="22">
        <v>5190408387</v>
      </c>
      <c r="D96" s="9" t="s">
        <v>26</v>
      </c>
      <c r="E96" s="9" t="s">
        <v>219</v>
      </c>
      <c r="F96" s="12">
        <v>1.6654145167749475</v>
      </c>
      <c r="G96" s="12">
        <v>2.2999999999999998</v>
      </c>
      <c r="H96" s="12">
        <v>91269342.010000005</v>
      </c>
      <c r="I96" s="12">
        <v>61679526.43</v>
      </c>
      <c r="J96" s="12">
        <v>643157.65</v>
      </c>
      <c r="K96" s="12" t="s">
        <v>338</v>
      </c>
      <c r="L96" s="12">
        <v>59022658.18</v>
      </c>
    </row>
    <row r="97" spans="1:12" ht="48" x14ac:dyDescent="0.25">
      <c r="A97" s="4">
        <v>92</v>
      </c>
      <c r="B97" s="9" t="s">
        <v>98</v>
      </c>
      <c r="C97" s="22">
        <v>5190408838</v>
      </c>
      <c r="D97" s="9" t="s">
        <v>26</v>
      </c>
      <c r="E97" s="9" t="s">
        <v>219</v>
      </c>
      <c r="F97" s="12">
        <v>0.30647333913624825</v>
      </c>
      <c r="G97" s="12">
        <v>0.8</v>
      </c>
      <c r="H97" s="12">
        <v>30816314.350000001</v>
      </c>
      <c r="I97" s="12">
        <v>20599138.59</v>
      </c>
      <c r="J97" s="12">
        <v>70606.16</v>
      </c>
      <c r="K97" s="12" t="s">
        <v>339</v>
      </c>
      <c r="L97" s="12">
        <v>20126347.129999999</v>
      </c>
    </row>
    <row r="98" spans="1:12" ht="36" x14ac:dyDescent="0.25">
      <c r="A98" s="4">
        <v>93</v>
      </c>
      <c r="B98" s="9" t="s">
        <v>99</v>
      </c>
      <c r="C98" s="22">
        <v>5190408860</v>
      </c>
      <c r="D98" s="9" t="s">
        <v>26</v>
      </c>
      <c r="E98" s="9" t="s">
        <v>219</v>
      </c>
      <c r="F98" s="12">
        <v>2.7211920025682863</v>
      </c>
      <c r="G98" s="12">
        <v>2.5</v>
      </c>
      <c r="H98" s="12">
        <v>97864467.099999994</v>
      </c>
      <c r="I98" s="12">
        <v>70611032.290000007</v>
      </c>
      <c r="J98" s="12">
        <v>4559731.1399999997</v>
      </c>
      <c r="K98" s="12" t="s">
        <v>340</v>
      </c>
      <c r="L98" s="12">
        <v>68777211.920000002</v>
      </c>
    </row>
    <row r="99" spans="1:12" ht="48" x14ac:dyDescent="0.25">
      <c r="A99" s="4">
        <v>94</v>
      </c>
      <c r="B99" s="9" t="s">
        <v>100</v>
      </c>
      <c r="C99" s="22">
        <v>5190408877</v>
      </c>
      <c r="D99" s="9" t="s">
        <v>26</v>
      </c>
      <c r="E99" s="9" t="s">
        <v>219</v>
      </c>
      <c r="F99" s="12">
        <v>2.1506088096191589</v>
      </c>
      <c r="G99" s="12">
        <v>2.2999999999999998</v>
      </c>
      <c r="H99" s="12">
        <v>111716184.16</v>
      </c>
      <c r="I99" s="12">
        <v>65612182.049999997</v>
      </c>
      <c r="J99" s="12">
        <v>3459833.08</v>
      </c>
      <c r="K99" s="12" t="s">
        <v>341</v>
      </c>
      <c r="L99" s="12">
        <v>62910870.030000001</v>
      </c>
    </row>
    <row r="100" spans="1:12" ht="48" x14ac:dyDescent="0.25">
      <c r="A100" s="4">
        <v>95</v>
      </c>
      <c r="B100" s="9" t="s">
        <v>101</v>
      </c>
      <c r="C100" s="22">
        <v>5190408884</v>
      </c>
      <c r="D100" s="9" t="s">
        <v>26</v>
      </c>
      <c r="E100" s="9" t="s">
        <v>219</v>
      </c>
      <c r="F100" s="12">
        <v>1.7206856265327803</v>
      </c>
      <c r="G100" s="12">
        <v>1.7</v>
      </c>
      <c r="H100" s="12">
        <v>66431026.469999999</v>
      </c>
      <c r="I100" s="12">
        <v>50642254.049999997</v>
      </c>
      <c r="J100" s="12">
        <v>182631.36</v>
      </c>
      <c r="K100" s="12" t="s">
        <v>342</v>
      </c>
      <c r="L100" s="12">
        <v>46619007.82</v>
      </c>
    </row>
    <row r="101" spans="1:12" ht="48" x14ac:dyDescent="0.25">
      <c r="A101" s="4">
        <v>96</v>
      </c>
      <c r="B101" s="9" t="s">
        <v>102</v>
      </c>
      <c r="C101" s="22">
        <v>5190411686</v>
      </c>
      <c r="D101" s="9" t="s">
        <v>26</v>
      </c>
      <c r="E101" s="9" t="s">
        <v>219</v>
      </c>
      <c r="F101" s="12">
        <v>3.109744594518562</v>
      </c>
      <c r="G101" s="12">
        <v>4</v>
      </c>
      <c r="H101" s="12">
        <v>162200984.86000001</v>
      </c>
      <c r="I101" s="12">
        <v>111474648.14</v>
      </c>
      <c r="J101" s="12">
        <v>1585344.17</v>
      </c>
      <c r="K101" s="12" t="s">
        <v>343</v>
      </c>
      <c r="L101" s="12">
        <v>105483572.7</v>
      </c>
    </row>
    <row r="102" spans="1:12" ht="48" x14ac:dyDescent="0.25">
      <c r="A102" s="4">
        <v>97</v>
      </c>
      <c r="B102" s="9" t="s">
        <v>103</v>
      </c>
      <c r="C102" s="22">
        <v>5190411728</v>
      </c>
      <c r="D102" s="9" t="s">
        <v>26</v>
      </c>
      <c r="E102" s="9" t="s">
        <v>219</v>
      </c>
      <c r="F102" s="12">
        <v>1.9639447024130643</v>
      </c>
      <c r="G102" s="12">
        <v>1.7</v>
      </c>
      <c r="H102" s="12">
        <v>67630310.810000002</v>
      </c>
      <c r="I102" s="12">
        <v>56857226.509999998</v>
      </c>
      <c r="J102" s="12">
        <v>154894.69</v>
      </c>
      <c r="K102" s="12" t="s">
        <v>344</v>
      </c>
      <c r="L102" s="12">
        <v>46387216.82</v>
      </c>
    </row>
    <row r="103" spans="1:12" ht="48" x14ac:dyDescent="0.25">
      <c r="A103" s="4">
        <v>98</v>
      </c>
      <c r="B103" s="9" t="s">
        <v>104</v>
      </c>
      <c r="C103" s="22">
        <v>5190411742</v>
      </c>
      <c r="D103" s="9" t="s">
        <v>26</v>
      </c>
      <c r="E103" s="9" t="s">
        <v>219</v>
      </c>
      <c r="F103" s="12">
        <v>2.0400665901034931</v>
      </c>
      <c r="G103" s="12">
        <v>1.9</v>
      </c>
      <c r="H103" s="12">
        <v>79123730.079999998</v>
      </c>
      <c r="I103" s="12">
        <v>53983810.600000001</v>
      </c>
      <c r="J103" s="12">
        <v>517969.57</v>
      </c>
      <c r="K103" s="12" t="s">
        <v>345</v>
      </c>
      <c r="L103" s="12">
        <v>52560665.340000004</v>
      </c>
    </row>
    <row r="104" spans="1:12" ht="48" x14ac:dyDescent="0.25">
      <c r="A104" s="4">
        <v>99</v>
      </c>
      <c r="B104" s="9" t="s">
        <v>105</v>
      </c>
      <c r="C104" s="22">
        <v>5190411767</v>
      </c>
      <c r="D104" s="9" t="s">
        <v>26</v>
      </c>
      <c r="E104" s="9" t="s">
        <v>219</v>
      </c>
      <c r="F104" s="12">
        <v>1.4549209490744572</v>
      </c>
      <c r="G104" s="12">
        <v>1.8</v>
      </c>
      <c r="H104" s="12">
        <v>68603126.209999993</v>
      </c>
      <c r="I104" s="12">
        <v>49175851.359999999</v>
      </c>
      <c r="J104" s="12">
        <v>487046.53</v>
      </c>
      <c r="K104" s="12" t="s">
        <v>346</v>
      </c>
      <c r="L104" s="12">
        <v>47108332.079999998</v>
      </c>
    </row>
    <row r="105" spans="1:12" ht="36" x14ac:dyDescent="0.25">
      <c r="A105" s="4">
        <v>100</v>
      </c>
      <c r="B105" s="9" t="s">
        <v>106</v>
      </c>
      <c r="C105" s="22">
        <v>5190411799</v>
      </c>
      <c r="D105" s="9" t="s">
        <v>26</v>
      </c>
      <c r="E105" s="9" t="s">
        <v>219</v>
      </c>
      <c r="F105" s="12">
        <v>2.0814371812395951</v>
      </c>
      <c r="G105" s="12">
        <v>2.4</v>
      </c>
      <c r="H105" s="12">
        <v>96508927.829999998</v>
      </c>
      <c r="I105" s="12">
        <v>70949183.540000007</v>
      </c>
      <c r="J105" s="12">
        <v>2370230.7200000002</v>
      </c>
      <c r="K105" s="12" t="s">
        <v>347</v>
      </c>
      <c r="L105" s="12">
        <v>61245987.57</v>
      </c>
    </row>
    <row r="106" spans="1:12" ht="36" x14ac:dyDescent="0.25">
      <c r="A106" s="4">
        <v>101</v>
      </c>
      <c r="B106" s="9" t="s">
        <v>107</v>
      </c>
      <c r="C106" s="22">
        <v>5190411830</v>
      </c>
      <c r="D106" s="9" t="s">
        <v>26</v>
      </c>
      <c r="E106" s="9" t="s">
        <v>219</v>
      </c>
      <c r="F106" s="12">
        <v>1.9136380635915633</v>
      </c>
      <c r="G106" s="12">
        <v>2</v>
      </c>
      <c r="H106" s="12">
        <v>91111828.079999998</v>
      </c>
      <c r="I106" s="12">
        <v>53343170.07</v>
      </c>
      <c r="J106" s="12">
        <v>766446.52</v>
      </c>
      <c r="K106" s="12" t="s">
        <v>348</v>
      </c>
      <c r="L106" s="12">
        <v>51773106.68</v>
      </c>
    </row>
    <row r="107" spans="1:12" ht="36" x14ac:dyDescent="0.25">
      <c r="A107" s="4">
        <v>102</v>
      </c>
      <c r="B107" s="9" t="s">
        <v>108</v>
      </c>
      <c r="C107" s="22">
        <v>5190411943</v>
      </c>
      <c r="D107" s="9" t="s">
        <v>26</v>
      </c>
      <c r="E107" s="27" t="s">
        <v>218</v>
      </c>
      <c r="F107" s="12">
        <v>8.1465361463658805</v>
      </c>
      <c r="G107" s="12">
        <v>8</v>
      </c>
      <c r="H107" s="12">
        <v>48470333.5</v>
      </c>
      <c r="I107" s="12">
        <v>38894632.950000003</v>
      </c>
      <c r="J107" s="12">
        <v>520918.95</v>
      </c>
      <c r="K107" s="12" t="s">
        <v>349</v>
      </c>
      <c r="L107" s="12">
        <v>38196277.979999997</v>
      </c>
    </row>
    <row r="108" spans="1:12" ht="48" x14ac:dyDescent="0.25">
      <c r="A108" s="4">
        <v>103</v>
      </c>
      <c r="B108" s="9" t="s">
        <v>109</v>
      </c>
      <c r="C108" s="22">
        <v>5110120532</v>
      </c>
      <c r="D108" s="9" t="s">
        <v>26</v>
      </c>
      <c r="E108" s="9" t="s">
        <v>219</v>
      </c>
      <c r="F108" s="12">
        <v>1.6078266539134924</v>
      </c>
      <c r="G108" s="12">
        <v>1.2</v>
      </c>
      <c r="H108" s="12">
        <v>54174934.479999997</v>
      </c>
      <c r="I108" s="12">
        <v>38590461.560000002</v>
      </c>
      <c r="J108" s="12">
        <v>239719.75</v>
      </c>
      <c r="K108" s="12" t="s">
        <v>350</v>
      </c>
      <c r="L108" s="12">
        <v>36418911.439999998</v>
      </c>
    </row>
    <row r="109" spans="1:12" ht="48" x14ac:dyDescent="0.25">
      <c r="A109" s="4">
        <v>104</v>
      </c>
      <c r="B109" s="9" t="s">
        <v>110</v>
      </c>
      <c r="C109" s="22">
        <v>5110120540</v>
      </c>
      <c r="D109" s="9" t="s">
        <v>26</v>
      </c>
      <c r="E109" s="9" t="s">
        <v>219</v>
      </c>
      <c r="F109" s="12">
        <v>0.8542199657782471</v>
      </c>
      <c r="G109" s="12">
        <v>0.9</v>
      </c>
      <c r="H109" s="12">
        <v>34755357.140000001</v>
      </c>
      <c r="I109" s="12">
        <v>27038735.41</v>
      </c>
      <c r="J109" s="12">
        <v>190839.71</v>
      </c>
      <c r="K109" s="12" t="s">
        <v>351</v>
      </c>
      <c r="L109" s="12">
        <v>25268380.100000001</v>
      </c>
    </row>
    <row r="110" spans="1:12" ht="36" x14ac:dyDescent="0.25">
      <c r="A110" s="4">
        <v>105</v>
      </c>
      <c r="B110" s="9" t="s">
        <v>111</v>
      </c>
      <c r="C110" s="22">
        <v>5110121102</v>
      </c>
      <c r="D110" s="9" t="s">
        <v>26</v>
      </c>
      <c r="E110" s="27" t="s">
        <v>218</v>
      </c>
      <c r="F110" s="12">
        <v>7.5747151229490912</v>
      </c>
      <c r="G110" s="12">
        <v>4</v>
      </c>
      <c r="H110" s="12">
        <v>24911090.91</v>
      </c>
      <c r="I110" s="12">
        <v>20099955.920000002</v>
      </c>
      <c r="J110" s="12">
        <v>1606892.46</v>
      </c>
      <c r="K110" s="12" t="s">
        <v>352</v>
      </c>
      <c r="L110" s="12">
        <v>19442501.620000001</v>
      </c>
    </row>
    <row r="111" spans="1:12" ht="48" x14ac:dyDescent="0.25">
      <c r="A111" s="4">
        <v>106</v>
      </c>
      <c r="B111" s="9" t="s">
        <v>112</v>
      </c>
      <c r="C111" s="22">
        <v>5190084527</v>
      </c>
      <c r="D111" s="9" t="s">
        <v>39</v>
      </c>
      <c r="E111" s="27" t="s">
        <v>223</v>
      </c>
      <c r="F111" s="12">
        <v>100</v>
      </c>
      <c r="G111" s="12">
        <v>100</v>
      </c>
      <c r="H111" s="12">
        <v>93701656.969999999</v>
      </c>
      <c r="I111" s="12">
        <v>48900435.840000004</v>
      </c>
      <c r="J111" s="12">
        <v>0</v>
      </c>
      <c r="K111" s="12" t="s">
        <v>353</v>
      </c>
      <c r="L111" s="12">
        <v>4202401.9800000004</v>
      </c>
    </row>
    <row r="112" spans="1:12" ht="36" x14ac:dyDescent="0.25">
      <c r="A112" s="4">
        <v>107</v>
      </c>
      <c r="B112" s="9" t="s">
        <v>113</v>
      </c>
      <c r="C112" s="22">
        <v>5190020844</v>
      </c>
      <c r="D112" s="9" t="s">
        <v>26</v>
      </c>
      <c r="E112" s="9" t="s">
        <v>224</v>
      </c>
      <c r="F112" s="12">
        <v>1.1172036021621865</v>
      </c>
      <c r="G112" s="12">
        <v>1.4</v>
      </c>
      <c r="H112" s="12">
        <v>62199235.859999999</v>
      </c>
      <c r="I112" s="12">
        <v>45497149.089999996</v>
      </c>
      <c r="J112" s="12">
        <v>1719094.05</v>
      </c>
      <c r="K112" s="12" t="s">
        <v>354</v>
      </c>
      <c r="L112" s="12">
        <v>43636660.789999999</v>
      </c>
    </row>
    <row r="113" spans="1:12" ht="36" x14ac:dyDescent="0.25">
      <c r="A113" s="4">
        <v>108</v>
      </c>
      <c r="B113" s="9" t="s">
        <v>114</v>
      </c>
      <c r="C113" s="22">
        <v>5191601390</v>
      </c>
      <c r="D113" s="9" t="s">
        <v>26</v>
      </c>
      <c r="E113" s="9" t="s">
        <v>224</v>
      </c>
      <c r="F113" s="12">
        <v>1.279423120725766</v>
      </c>
      <c r="G113" s="12">
        <v>1.3</v>
      </c>
      <c r="H113" s="12">
        <v>55431933.290000007</v>
      </c>
      <c r="I113" s="12">
        <v>42174049.859999999</v>
      </c>
      <c r="J113" s="12">
        <v>2530244.7599999998</v>
      </c>
      <c r="K113" s="12" t="s">
        <v>355</v>
      </c>
      <c r="L113" s="12">
        <v>41258047.289999999</v>
      </c>
    </row>
    <row r="114" spans="1:12" ht="36" x14ac:dyDescent="0.25">
      <c r="A114" s="4">
        <v>109</v>
      </c>
      <c r="B114" s="9" t="s">
        <v>115</v>
      </c>
      <c r="C114" s="22">
        <v>5191601464</v>
      </c>
      <c r="D114" s="9" t="s">
        <v>26</v>
      </c>
      <c r="E114" s="9" t="s">
        <v>224</v>
      </c>
      <c r="F114" s="12">
        <v>1.3094226207340991</v>
      </c>
      <c r="G114" s="12">
        <v>1.1000000000000001</v>
      </c>
      <c r="H114" s="12">
        <v>47148335.649999999</v>
      </c>
      <c r="I114" s="12">
        <v>34551260.630000003</v>
      </c>
      <c r="J114" s="12">
        <v>2001107.27</v>
      </c>
      <c r="K114" s="12" t="s">
        <v>356</v>
      </c>
      <c r="L114" s="12">
        <v>34225947.130000003</v>
      </c>
    </row>
    <row r="115" spans="1:12" ht="36" x14ac:dyDescent="0.25">
      <c r="A115" s="4">
        <v>110</v>
      </c>
      <c r="B115" s="9" t="s">
        <v>116</v>
      </c>
      <c r="C115" s="22">
        <v>5191601471</v>
      </c>
      <c r="D115" s="9" t="s">
        <v>26</v>
      </c>
      <c r="E115" s="9" t="s">
        <v>224</v>
      </c>
      <c r="F115" s="12">
        <v>1.5355299633894994</v>
      </c>
      <c r="G115" s="12">
        <v>1.4</v>
      </c>
      <c r="H115" s="12">
        <v>58364751.899999999</v>
      </c>
      <c r="I115" s="12">
        <v>45875222.159999996</v>
      </c>
      <c r="J115" s="12">
        <v>3470538.33</v>
      </c>
      <c r="K115" s="12" t="s">
        <v>357</v>
      </c>
      <c r="L115" s="12">
        <v>44315542.969999999</v>
      </c>
    </row>
    <row r="116" spans="1:12" ht="36" x14ac:dyDescent="0.25">
      <c r="A116" s="4">
        <v>111</v>
      </c>
      <c r="B116" s="9" t="s">
        <v>117</v>
      </c>
      <c r="C116" s="22">
        <v>5191601496</v>
      </c>
      <c r="D116" s="9" t="s">
        <v>39</v>
      </c>
      <c r="E116" s="9" t="s">
        <v>224</v>
      </c>
      <c r="F116" s="12">
        <v>1.4471981022538514</v>
      </c>
      <c r="G116" s="12">
        <v>1.3</v>
      </c>
      <c r="H116" s="12">
        <v>57817210.590000004</v>
      </c>
      <c r="I116" s="12">
        <v>43242616.829999998</v>
      </c>
      <c r="J116" s="12">
        <v>3244039.64</v>
      </c>
      <c r="K116" s="12" t="s">
        <v>358</v>
      </c>
      <c r="L116" s="12">
        <v>42243789.829999998</v>
      </c>
    </row>
    <row r="117" spans="1:12" ht="36" x14ac:dyDescent="0.25">
      <c r="A117" s="4">
        <v>112</v>
      </c>
      <c r="B117" s="9" t="s">
        <v>118</v>
      </c>
      <c r="C117" s="22">
        <v>5191601506</v>
      </c>
      <c r="D117" s="9" t="s">
        <v>26</v>
      </c>
      <c r="E117" s="9" t="s">
        <v>224</v>
      </c>
      <c r="F117" s="12">
        <v>0.85331911134814442</v>
      </c>
      <c r="G117" s="12">
        <v>1.3</v>
      </c>
      <c r="H117" s="12">
        <v>56060048.640000001</v>
      </c>
      <c r="I117" s="12">
        <v>41591081.339999996</v>
      </c>
      <c r="J117" s="12">
        <v>1652868.62</v>
      </c>
      <c r="K117" s="12" t="s">
        <v>359</v>
      </c>
      <c r="L117" s="12">
        <v>40689281.439999998</v>
      </c>
    </row>
    <row r="118" spans="1:12" ht="36" x14ac:dyDescent="0.25">
      <c r="A118" s="4">
        <v>113</v>
      </c>
      <c r="B118" s="9" t="s">
        <v>119</v>
      </c>
      <c r="C118" s="22">
        <v>5191601513</v>
      </c>
      <c r="D118" s="9" t="s">
        <v>26</v>
      </c>
      <c r="E118" s="9" t="s">
        <v>224</v>
      </c>
      <c r="F118" s="12">
        <v>1.5738626578445913</v>
      </c>
      <c r="G118" s="12">
        <v>1.4</v>
      </c>
      <c r="H118" s="12">
        <v>61361725.07</v>
      </c>
      <c r="I118" s="12">
        <v>45035777.659999996</v>
      </c>
      <c r="J118" s="12">
        <v>3469608.36</v>
      </c>
      <c r="K118" s="12" t="s">
        <v>360</v>
      </c>
      <c r="L118" s="12">
        <v>44019994.659999996</v>
      </c>
    </row>
    <row r="119" spans="1:12" ht="36" x14ac:dyDescent="0.25">
      <c r="A119" s="4">
        <v>114</v>
      </c>
      <c r="B119" s="9" t="s">
        <v>120</v>
      </c>
      <c r="C119" s="22">
        <v>5191601520</v>
      </c>
      <c r="D119" s="9" t="s">
        <v>39</v>
      </c>
      <c r="E119" s="9" t="s">
        <v>224</v>
      </c>
      <c r="F119" s="12">
        <v>2.1038538246584775</v>
      </c>
      <c r="G119" s="12">
        <v>2.1</v>
      </c>
      <c r="H119" s="12">
        <v>89284458.989999995</v>
      </c>
      <c r="I119" s="12">
        <v>67065248.5</v>
      </c>
      <c r="J119" s="12">
        <v>4892948.32</v>
      </c>
      <c r="K119" s="12" t="s">
        <v>361</v>
      </c>
      <c r="L119" s="12">
        <v>65660791.5</v>
      </c>
    </row>
    <row r="120" spans="1:12" ht="36" x14ac:dyDescent="0.25">
      <c r="A120" s="4">
        <v>115</v>
      </c>
      <c r="B120" s="9" t="s">
        <v>121</v>
      </c>
      <c r="C120" s="22">
        <v>5191601538</v>
      </c>
      <c r="D120" s="9" t="s">
        <v>39</v>
      </c>
      <c r="E120" s="9" t="s">
        <v>224</v>
      </c>
      <c r="F120" s="12">
        <v>2.0177441487086329</v>
      </c>
      <c r="G120" s="12">
        <v>1.9</v>
      </c>
      <c r="H120" s="12">
        <v>82543500.469999999</v>
      </c>
      <c r="I120" s="12">
        <v>61611369.060000002</v>
      </c>
      <c r="J120" s="12">
        <v>7861937.9500000002</v>
      </c>
      <c r="K120" s="12" t="s">
        <v>362</v>
      </c>
      <c r="L120" s="12">
        <v>60429678.460000001</v>
      </c>
    </row>
    <row r="121" spans="1:12" ht="36" x14ac:dyDescent="0.25">
      <c r="A121" s="4">
        <v>116</v>
      </c>
      <c r="B121" s="9" t="s">
        <v>122</v>
      </c>
      <c r="C121" s="22">
        <v>5191601577</v>
      </c>
      <c r="D121" s="9" t="s">
        <v>26</v>
      </c>
      <c r="E121" s="9" t="s">
        <v>224</v>
      </c>
      <c r="F121" s="12">
        <v>1.4427537318822465</v>
      </c>
      <c r="G121" s="12">
        <v>1.7</v>
      </c>
      <c r="H121" s="12">
        <v>73598327.390000001</v>
      </c>
      <c r="I121" s="12">
        <v>48859759.589999996</v>
      </c>
      <c r="J121" s="12">
        <v>3245707.8</v>
      </c>
      <c r="K121" s="12" t="s">
        <v>363</v>
      </c>
      <c r="L121" s="12">
        <v>48527832.409999996</v>
      </c>
    </row>
    <row r="122" spans="1:12" ht="36" x14ac:dyDescent="0.25">
      <c r="A122" s="4">
        <v>117</v>
      </c>
      <c r="B122" s="9" t="s">
        <v>123</v>
      </c>
      <c r="C122" s="22">
        <v>5191601591</v>
      </c>
      <c r="D122" s="9" t="s">
        <v>39</v>
      </c>
      <c r="E122" s="9" t="s">
        <v>224</v>
      </c>
      <c r="F122" s="12">
        <v>1.6671944356482946</v>
      </c>
      <c r="G122" s="12">
        <v>1.4</v>
      </c>
      <c r="H122" s="12">
        <v>58146658.479999997</v>
      </c>
      <c r="I122" s="12">
        <v>42008816.829999998</v>
      </c>
      <c r="J122" s="12">
        <v>3196354.81</v>
      </c>
      <c r="K122" s="12" t="s">
        <v>364</v>
      </c>
      <c r="L122" s="12">
        <v>41595032.149999999</v>
      </c>
    </row>
    <row r="123" spans="1:12" ht="36" x14ac:dyDescent="0.25">
      <c r="A123" s="4">
        <v>118</v>
      </c>
      <c r="B123" s="9" t="s">
        <v>124</v>
      </c>
      <c r="C123" s="22">
        <v>5191601601</v>
      </c>
      <c r="D123" s="9" t="s">
        <v>26</v>
      </c>
      <c r="E123" s="9" t="s">
        <v>224</v>
      </c>
      <c r="F123" s="12">
        <v>1.8738576579279234</v>
      </c>
      <c r="G123" s="12">
        <v>1.6</v>
      </c>
      <c r="H123" s="12">
        <v>68159956.019999996</v>
      </c>
      <c r="I123" s="12">
        <v>51801106.490000002</v>
      </c>
      <c r="J123" s="12">
        <v>3677361.92</v>
      </c>
      <c r="K123" s="12" t="s">
        <v>365</v>
      </c>
      <c r="L123" s="12">
        <v>50843617.490000002</v>
      </c>
    </row>
    <row r="124" spans="1:12" ht="36" x14ac:dyDescent="0.25">
      <c r="A124" s="4">
        <v>119</v>
      </c>
      <c r="B124" s="9" t="s">
        <v>125</v>
      </c>
      <c r="C124" s="22">
        <v>5191601619</v>
      </c>
      <c r="D124" s="9" t="s">
        <v>26</v>
      </c>
      <c r="E124" s="9" t="s">
        <v>224</v>
      </c>
      <c r="F124" s="12">
        <v>1.8121920190219052</v>
      </c>
      <c r="G124" s="12">
        <v>1.5</v>
      </c>
      <c r="H124" s="12">
        <v>63421072.910000004</v>
      </c>
      <c r="I124" s="12">
        <v>48238121.719999999</v>
      </c>
      <c r="J124" s="12">
        <v>4267244.8</v>
      </c>
      <c r="K124" s="12" t="s">
        <v>366</v>
      </c>
      <c r="L124" s="12">
        <v>47333481.390000001</v>
      </c>
    </row>
    <row r="125" spans="1:12" ht="48" x14ac:dyDescent="0.25">
      <c r="A125" s="4">
        <v>120</v>
      </c>
      <c r="B125" s="9" t="s">
        <v>126</v>
      </c>
      <c r="C125" s="22">
        <v>5191601672</v>
      </c>
      <c r="D125" s="9" t="s">
        <v>26</v>
      </c>
      <c r="E125" s="9" t="s">
        <v>224</v>
      </c>
      <c r="F125" s="12">
        <v>0.63110059276789832</v>
      </c>
      <c r="G125" s="12">
        <v>0.6</v>
      </c>
      <c r="H125" s="12">
        <v>27500125.949999999</v>
      </c>
      <c r="I125" s="12">
        <v>20246148.800000001</v>
      </c>
      <c r="J125" s="12">
        <v>1698475.5</v>
      </c>
      <c r="K125" s="12" t="s">
        <v>367</v>
      </c>
      <c r="L125" s="12">
        <v>19885863.289999999</v>
      </c>
    </row>
    <row r="126" spans="1:12" ht="36" x14ac:dyDescent="0.25">
      <c r="A126" s="4">
        <v>121</v>
      </c>
      <c r="B126" s="9" t="s">
        <v>127</v>
      </c>
      <c r="C126" s="22">
        <v>5191601680</v>
      </c>
      <c r="D126" s="9" t="s">
        <v>26</v>
      </c>
      <c r="E126" s="9" t="s">
        <v>224</v>
      </c>
      <c r="F126" s="12">
        <v>1.9299678338694355</v>
      </c>
      <c r="G126" s="12">
        <v>1.9</v>
      </c>
      <c r="H126" s="12">
        <v>82117021.489999995</v>
      </c>
      <c r="I126" s="12">
        <v>58792155.850000001</v>
      </c>
      <c r="J126" s="12">
        <v>3533889.37</v>
      </c>
      <c r="K126" s="12" t="s">
        <v>368</v>
      </c>
      <c r="L126" s="12">
        <v>57374273.060000002</v>
      </c>
    </row>
    <row r="127" spans="1:12" ht="36" x14ac:dyDescent="0.25">
      <c r="A127" s="4">
        <v>122</v>
      </c>
      <c r="B127" s="9" t="s">
        <v>128</v>
      </c>
      <c r="C127" s="22">
        <v>5190132146</v>
      </c>
      <c r="D127" s="9" t="s">
        <v>26</v>
      </c>
      <c r="E127" s="9" t="s">
        <v>224</v>
      </c>
      <c r="F127" s="12">
        <v>1.4544202041077094</v>
      </c>
      <c r="G127" s="12">
        <v>1.4</v>
      </c>
      <c r="H127" s="12">
        <v>59997366.07</v>
      </c>
      <c r="I127" s="12">
        <v>44856664.600000001</v>
      </c>
      <c r="J127" s="12">
        <v>2436666.59</v>
      </c>
      <c r="K127" s="12" t="s">
        <v>369</v>
      </c>
      <c r="L127" s="12">
        <v>43926790.600000001</v>
      </c>
    </row>
    <row r="128" spans="1:12" ht="36" x14ac:dyDescent="0.25">
      <c r="A128" s="4">
        <v>123</v>
      </c>
      <c r="B128" s="9" t="s">
        <v>129</v>
      </c>
      <c r="C128" s="22">
        <v>5190173495</v>
      </c>
      <c r="D128" s="9" t="s">
        <v>39</v>
      </c>
      <c r="E128" s="9" t="s">
        <v>224</v>
      </c>
      <c r="F128" s="12">
        <v>0.79609784281373097</v>
      </c>
      <c r="G128" s="12">
        <v>0.7</v>
      </c>
      <c r="H128" s="12">
        <v>31202831.27</v>
      </c>
      <c r="I128" s="12">
        <v>24378252.48</v>
      </c>
      <c r="J128" s="12">
        <v>1893573.94</v>
      </c>
      <c r="K128" s="12" t="s">
        <v>370</v>
      </c>
      <c r="L128" s="12">
        <v>23866050.260000002</v>
      </c>
    </row>
    <row r="129" spans="1:12" ht="36" x14ac:dyDescent="0.25">
      <c r="A129" s="4">
        <v>124</v>
      </c>
      <c r="B129" s="9" t="s">
        <v>130</v>
      </c>
      <c r="C129" s="22">
        <v>5190198838</v>
      </c>
      <c r="D129" s="9" t="s">
        <v>39</v>
      </c>
      <c r="E129" s="9" t="s">
        <v>224</v>
      </c>
      <c r="F129" s="12">
        <v>1.2288684077487597</v>
      </c>
      <c r="G129" s="12">
        <v>1.4</v>
      </c>
      <c r="H129" s="12">
        <v>58269513.710000001</v>
      </c>
      <c r="I129" s="12">
        <v>42537000.520000003</v>
      </c>
      <c r="J129" s="12">
        <v>4435619.3899999997</v>
      </c>
      <c r="K129" s="12" t="s">
        <v>371</v>
      </c>
      <c r="L129" s="12">
        <v>40967896.5</v>
      </c>
    </row>
    <row r="130" spans="1:12" ht="36" x14ac:dyDescent="0.25">
      <c r="A130" s="4">
        <v>125</v>
      </c>
      <c r="B130" s="9" t="s">
        <v>131</v>
      </c>
      <c r="C130" s="22">
        <v>5190308801</v>
      </c>
      <c r="D130" s="9" t="s">
        <v>39</v>
      </c>
      <c r="E130" s="9" t="s">
        <v>224</v>
      </c>
      <c r="F130" s="12">
        <v>1.4066432226129566</v>
      </c>
      <c r="G130" s="12">
        <v>1.3</v>
      </c>
      <c r="H130" s="12">
        <v>57612434.780000001</v>
      </c>
      <c r="I130" s="12">
        <v>41435393.490000002</v>
      </c>
      <c r="J130" s="12">
        <v>3496279.45</v>
      </c>
      <c r="K130" s="12" t="s">
        <v>372</v>
      </c>
      <c r="L130" s="12">
        <v>40473136.390000001</v>
      </c>
    </row>
    <row r="131" spans="1:12" ht="36" x14ac:dyDescent="0.25">
      <c r="A131" s="4">
        <v>126</v>
      </c>
      <c r="B131" s="9" t="s">
        <v>132</v>
      </c>
      <c r="C131" s="22">
        <v>5190309435</v>
      </c>
      <c r="D131" s="9" t="s">
        <v>39</v>
      </c>
      <c r="E131" s="9" t="s">
        <v>224</v>
      </c>
      <c r="F131" s="12">
        <v>2.107187102437182</v>
      </c>
      <c r="G131" s="12">
        <v>1.7</v>
      </c>
      <c r="H131" s="12">
        <v>72094486.100000009</v>
      </c>
      <c r="I131" s="12">
        <v>49580715.779999994</v>
      </c>
      <c r="J131" s="12">
        <v>4487696.04</v>
      </c>
      <c r="K131" s="12" t="s">
        <v>373</v>
      </c>
      <c r="L131" s="12">
        <v>48703984.549999997</v>
      </c>
    </row>
    <row r="132" spans="1:12" ht="36" x14ac:dyDescent="0.25">
      <c r="A132" s="4">
        <v>127</v>
      </c>
      <c r="B132" s="9" t="s">
        <v>133</v>
      </c>
      <c r="C132" s="22">
        <v>5190309467</v>
      </c>
      <c r="D132" s="9" t="s">
        <v>26</v>
      </c>
      <c r="E132" s="9" t="s">
        <v>224</v>
      </c>
      <c r="F132" s="12">
        <v>1.3488664077820927</v>
      </c>
      <c r="G132" s="12">
        <v>1.3</v>
      </c>
      <c r="H132" s="12">
        <v>57579730.289999999</v>
      </c>
      <c r="I132" s="12">
        <v>40391061.170000002</v>
      </c>
      <c r="J132" s="12">
        <v>1444982.9</v>
      </c>
      <c r="K132" s="12" t="s">
        <v>374</v>
      </c>
      <c r="L132" s="12">
        <v>39956109.450000003</v>
      </c>
    </row>
    <row r="133" spans="1:12" ht="36" x14ac:dyDescent="0.25">
      <c r="A133" s="4">
        <v>128</v>
      </c>
      <c r="B133" s="9" t="s">
        <v>134</v>
      </c>
      <c r="C133" s="22">
        <v>5190309474</v>
      </c>
      <c r="D133" s="9" t="s">
        <v>26</v>
      </c>
      <c r="E133" s="9" t="s">
        <v>224</v>
      </c>
      <c r="F133" s="12">
        <v>1.621084093042894</v>
      </c>
      <c r="G133" s="12">
        <v>1.7</v>
      </c>
      <c r="H133" s="12">
        <v>71714845.470000014</v>
      </c>
      <c r="I133" s="12">
        <v>49466059.199999996</v>
      </c>
      <c r="J133" s="12">
        <v>1946953.67</v>
      </c>
      <c r="K133" s="12" t="s">
        <v>375</v>
      </c>
      <c r="L133" s="12">
        <v>47996528.939999998</v>
      </c>
    </row>
    <row r="134" spans="1:12" ht="36" x14ac:dyDescent="0.25">
      <c r="A134" s="4">
        <v>129</v>
      </c>
      <c r="B134" s="9" t="s">
        <v>135</v>
      </c>
      <c r="C134" s="22">
        <v>5190309675</v>
      </c>
      <c r="D134" s="9" t="s">
        <v>26</v>
      </c>
      <c r="E134" s="9" t="s">
        <v>224</v>
      </c>
      <c r="F134" s="12">
        <v>0.77109825947345334</v>
      </c>
      <c r="G134" s="12">
        <v>0.7</v>
      </c>
      <c r="H134" s="12">
        <v>31826518.170000002</v>
      </c>
      <c r="I134" s="12">
        <v>23604840.149999999</v>
      </c>
      <c r="J134" s="12">
        <v>1525577.25</v>
      </c>
      <c r="K134" s="12" t="s">
        <v>376</v>
      </c>
      <c r="L134" s="12">
        <v>23148140.149999999</v>
      </c>
    </row>
    <row r="135" spans="1:12" ht="36" x14ac:dyDescent="0.25">
      <c r="A135" s="4">
        <v>130</v>
      </c>
      <c r="B135" s="9" t="s">
        <v>136</v>
      </c>
      <c r="C135" s="22">
        <v>5190309756</v>
      </c>
      <c r="D135" s="9" t="s">
        <v>26</v>
      </c>
      <c r="E135" s="9" t="s">
        <v>224</v>
      </c>
      <c r="F135" s="12">
        <v>1.7027493986211346</v>
      </c>
      <c r="G135" s="12">
        <v>1.4</v>
      </c>
      <c r="H135" s="12">
        <v>58887660.020000003</v>
      </c>
      <c r="I135" s="12">
        <v>43262942.739999995</v>
      </c>
      <c r="J135" s="12">
        <v>3048310.83</v>
      </c>
      <c r="K135" s="12" t="s">
        <v>377</v>
      </c>
      <c r="L135" s="12">
        <v>42313645.509999998</v>
      </c>
    </row>
    <row r="136" spans="1:12" ht="36" x14ac:dyDescent="0.25">
      <c r="A136" s="4">
        <v>131</v>
      </c>
      <c r="B136" s="9" t="s">
        <v>137</v>
      </c>
      <c r="C136" s="22">
        <v>5190309763</v>
      </c>
      <c r="D136" s="9" t="s">
        <v>26</v>
      </c>
      <c r="E136" s="9" t="s">
        <v>224</v>
      </c>
      <c r="F136" s="12">
        <v>1.0516491391810139</v>
      </c>
      <c r="G136" s="12">
        <v>1.2</v>
      </c>
      <c r="H136" s="12">
        <v>52231047.370000005</v>
      </c>
      <c r="I136" s="12">
        <v>37902949.200000003</v>
      </c>
      <c r="J136" s="12">
        <v>1215164.83</v>
      </c>
      <c r="K136" s="12" t="s">
        <v>378</v>
      </c>
      <c r="L136" s="12">
        <v>37423042.270000003</v>
      </c>
    </row>
    <row r="137" spans="1:12" ht="36" x14ac:dyDescent="0.25">
      <c r="A137" s="4">
        <v>132</v>
      </c>
      <c r="B137" s="9" t="s">
        <v>138</v>
      </c>
      <c r="C137" s="22">
        <v>5190309770</v>
      </c>
      <c r="D137" s="9" t="s">
        <v>26</v>
      </c>
      <c r="E137" s="9" t="s">
        <v>224</v>
      </c>
      <c r="F137" s="12">
        <v>0.9688727410098722</v>
      </c>
      <c r="G137" s="12">
        <v>1.2</v>
      </c>
      <c r="H137" s="12">
        <v>51551580.149999999</v>
      </c>
      <c r="I137" s="12">
        <v>38977643.490000002</v>
      </c>
      <c r="J137" s="12">
        <v>1765302.6</v>
      </c>
      <c r="K137" s="12" t="s">
        <v>379</v>
      </c>
      <c r="L137" s="12">
        <v>38239848.32</v>
      </c>
    </row>
    <row r="138" spans="1:12" ht="36" x14ac:dyDescent="0.25">
      <c r="A138" s="4">
        <v>133</v>
      </c>
      <c r="B138" s="9" t="s">
        <v>139</v>
      </c>
      <c r="C138" s="22">
        <v>5190309837</v>
      </c>
      <c r="D138" s="9" t="s">
        <v>26</v>
      </c>
      <c r="E138" s="9" t="s">
        <v>224</v>
      </c>
      <c r="F138" s="12">
        <v>0.65776681499752787</v>
      </c>
      <c r="G138" s="12">
        <v>0.7</v>
      </c>
      <c r="H138" s="12">
        <v>31040287.469999999</v>
      </c>
      <c r="I138" s="12">
        <v>21873163.09</v>
      </c>
      <c r="J138" s="12">
        <v>1393442.1</v>
      </c>
      <c r="K138" s="12" t="s">
        <v>380</v>
      </c>
      <c r="L138" s="12">
        <v>21416463.09</v>
      </c>
    </row>
    <row r="139" spans="1:12" ht="36" x14ac:dyDescent="0.25">
      <c r="A139" s="4">
        <v>134</v>
      </c>
      <c r="B139" s="9" t="s">
        <v>140</v>
      </c>
      <c r="C139" s="22">
        <v>5190309844</v>
      </c>
      <c r="D139" s="9" t="s">
        <v>26</v>
      </c>
      <c r="E139" s="9" t="s">
        <v>224</v>
      </c>
      <c r="F139" s="12">
        <v>2.8805075470964376</v>
      </c>
      <c r="G139" s="12">
        <v>2.6</v>
      </c>
      <c r="H139" s="12">
        <v>111772947.48</v>
      </c>
      <c r="I139" s="12">
        <v>77713437.549999997</v>
      </c>
      <c r="J139" s="12">
        <v>5523833.6200000001</v>
      </c>
      <c r="K139" s="12" t="s">
        <v>381</v>
      </c>
      <c r="L139" s="12">
        <v>76196689.549999997</v>
      </c>
    </row>
    <row r="140" spans="1:12" ht="36" x14ac:dyDescent="0.25">
      <c r="A140" s="4">
        <v>135</v>
      </c>
      <c r="B140" s="9" t="s">
        <v>141</v>
      </c>
      <c r="C140" s="22">
        <v>5190309851</v>
      </c>
      <c r="D140" s="9" t="s">
        <v>26</v>
      </c>
      <c r="E140" s="9" t="s">
        <v>224</v>
      </c>
      <c r="F140" s="12">
        <v>1.4516424726254564</v>
      </c>
      <c r="G140" s="12">
        <v>1.4</v>
      </c>
      <c r="H140" s="12">
        <v>60534679.18</v>
      </c>
      <c r="I140" s="12">
        <v>44099259.109999999</v>
      </c>
      <c r="J140" s="12">
        <v>2237461.15</v>
      </c>
      <c r="K140" s="12" t="s">
        <v>382</v>
      </c>
      <c r="L140" s="12">
        <v>43490370.700000003</v>
      </c>
    </row>
    <row r="141" spans="1:12" ht="36" x14ac:dyDescent="0.25">
      <c r="A141" s="4">
        <v>136</v>
      </c>
      <c r="B141" s="9" t="s">
        <v>142</v>
      </c>
      <c r="C141" s="22">
        <v>5190309869</v>
      </c>
      <c r="D141" s="9" t="s">
        <v>39</v>
      </c>
      <c r="E141" s="9" t="s">
        <v>224</v>
      </c>
      <c r="F141" s="12">
        <v>1.5444187041327091</v>
      </c>
      <c r="G141" s="12">
        <v>1.6</v>
      </c>
      <c r="H141" s="12">
        <v>68202415.980000004</v>
      </c>
      <c r="I141" s="12">
        <v>46496546.479999997</v>
      </c>
      <c r="J141" s="12">
        <v>3538865.35</v>
      </c>
      <c r="K141" s="12" t="s">
        <v>383</v>
      </c>
      <c r="L141" s="12">
        <v>45522872.479999997</v>
      </c>
    </row>
    <row r="142" spans="1:12" ht="36" x14ac:dyDescent="0.25">
      <c r="A142" s="4">
        <v>137</v>
      </c>
      <c r="B142" s="9" t="s">
        <v>143</v>
      </c>
      <c r="C142" s="22">
        <v>5190309876</v>
      </c>
      <c r="D142" s="9" t="s">
        <v>26</v>
      </c>
      <c r="E142" s="9" t="s">
        <v>224</v>
      </c>
      <c r="F142" s="12">
        <v>1.1855357966256119</v>
      </c>
      <c r="G142" s="12">
        <v>1.2</v>
      </c>
      <c r="H142" s="12">
        <v>52556520.980000004</v>
      </c>
      <c r="I142" s="12">
        <v>38087632.899999999</v>
      </c>
      <c r="J142" s="12">
        <v>2196323.59</v>
      </c>
      <c r="K142" s="12" t="s">
        <v>384</v>
      </c>
      <c r="L142" s="12">
        <v>37455988.710000001</v>
      </c>
    </row>
    <row r="143" spans="1:12" ht="36" x14ac:dyDescent="0.25">
      <c r="A143" s="4">
        <v>138</v>
      </c>
      <c r="B143" s="9" t="s">
        <v>144</v>
      </c>
      <c r="C143" s="22">
        <v>5190309932</v>
      </c>
      <c r="D143" s="9" t="s">
        <v>26</v>
      </c>
      <c r="E143" s="9" t="s">
        <v>224</v>
      </c>
      <c r="F143" s="12">
        <v>1.3305333799992223</v>
      </c>
      <c r="G143" s="12">
        <v>1.4</v>
      </c>
      <c r="H143" s="12">
        <v>58454473.030000001</v>
      </c>
      <c r="I143" s="12">
        <v>42096692.009999998</v>
      </c>
      <c r="J143" s="12">
        <v>2935785.34</v>
      </c>
      <c r="K143" s="12" t="s">
        <v>385</v>
      </c>
      <c r="L143" s="12">
        <v>41137933.689999998</v>
      </c>
    </row>
    <row r="144" spans="1:12" ht="36" x14ac:dyDescent="0.25">
      <c r="A144" s="4">
        <v>139</v>
      </c>
      <c r="B144" s="9" t="s">
        <v>145</v>
      </c>
      <c r="C144" s="22">
        <v>5190312251</v>
      </c>
      <c r="D144" s="9" t="s">
        <v>26</v>
      </c>
      <c r="E144" s="9" t="s">
        <v>224</v>
      </c>
      <c r="F144" s="12">
        <v>1.2522013521996858</v>
      </c>
      <c r="G144" s="12">
        <v>1.4</v>
      </c>
      <c r="H144" s="12">
        <v>61580271.240000002</v>
      </c>
      <c r="I144" s="12">
        <v>45773899.130000003</v>
      </c>
      <c r="J144" s="12">
        <v>3252402.31</v>
      </c>
      <c r="K144" s="12" t="s">
        <v>386</v>
      </c>
      <c r="L144" s="12">
        <v>44993216.130000003</v>
      </c>
    </row>
    <row r="145" spans="1:12" ht="36" x14ac:dyDescent="0.25">
      <c r="A145" s="4">
        <v>140</v>
      </c>
      <c r="B145" s="9" t="s">
        <v>146</v>
      </c>
      <c r="C145" s="22">
        <v>5190312406</v>
      </c>
      <c r="D145" s="9" t="s">
        <v>26</v>
      </c>
      <c r="E145" s="9" t="s">
        <v>224</v>
      </c>
      <c r="F145" s="12">
        <v>0.80443103726049026</v>
      </c>
      <c r="G145" s="12">
        <v>0.8</v>
      </c>
      <c r="H145" s="12">
        <v>32943487.66</v>
      </c>
      <c r="I145" s="12">
        <v>24841810</v>
      </c>
      <c r="J145" s="12">
        <v>1490126.52</v>
      </c>
      <c r="K145" s="12" t="s">
        <v>387</v>
      </c>
      <c r="L145" s="12">
        <v>24556399.559999999</v>
      </c>
    </row>
    <row r="146" spans="1:12" ht="36" x14ac:dyDescent="0.25">
      <c r="A146" s="4">
        <v>141</v>
      </c>
      <c r="B146" s="9" t="s">
        <v>147</v>
      </c>
      <c r="C146" s="22">
        <v>5190312420</v>
      </c>
      <c r="D146" s="9" t="s">
        <v>26</v>
      </c>
      <c r="E146" s="9" t="s">
        <v>224</v>
      </c>
      <c r="F146" s="12">
        <v>2.023299611673139</v>
      </c>
      <c r="G146" s="12">
        <v>1.9</v>
      </c>
      <c r="H146" s="12">
        <v>81680704.560000002</v>
      </c>
      <c r="I146" s="12">
        <v>57584553.539999999</v>
      </c>
      <c r="J146" s="12">
        <v>4384905.84</v>
      </c>
      <c r="K146" s="12" t="s">
        <v>388</v>
      </c>
      <c r="L146" s="12">
        <v>56451029.619999997</v>
      </c>
    </row>
    <row r="147" spans="1:12" ht="36" x14ac:dyDescent="0.25">
      <c r="A147" s="4">
        <v>142</v>
      </c>
      <c r="B147" s="9" t="s">
        <v>148</v>
      </c>
      <c r="C147" s="22">
        <v>5190312438</v>
      </c>
      <c r="D147" s="9" t="s">
        <v>26</v>
      </c>
      <c r="E147" s="9" t="s">
        <v>224</v>
      </c>
      <c r="F147" s="12">
        <v>1.4033099448342528</v>
      </c>
      <c r="G147" s="12">
        <v>1.6</v>
      </c>
      <c r="H147" s="12">
        <v>69818116.640000001</v>
      </c>
      <c r="I147" s="12">
        <v>50434828.940000005</v>
      </c>
      <c r="J147" s="12">
        <v>2952456.51</v>
      </c>
      <c r="K147" s="12" t="s">
        <v>389</v>
      </c>
      <c r="L147" s="12">
        <v>49483817.490000002</v>
      </c>
    </row>
    <row r="148" spans="1:12" ht="36" x14ac:dyDescent="0.25">
      <c r="A148" s="4">
        <v>143</v>
      </c>
      <c r="B148" s="9" t="s">
        <v>149</v>
      </c>
      <c r="C148" s="22">
        <v>5190407866</v>
      </c>
      <c r="D148" s="9" t="s">
        <v>26</v>
      </c>
      <c r="E148" s="9" t="s">
        <v>224</v>
      </c>
      <c r="F148" s="12">
        <v>1.3677549818614134</v>
      </c>
      <c r="G148" s="12">
        <v>1.5</v>
      </c>
      <c r="H148" s="12">
        <v>65643845.350000001</v>
      </c>
      <c r="I148" s="12">
        <v>47698485.899999999</v>
      </c>
      <c r="J148" s="12">
        <v>2669077.5299999998</v>
      </c>
      <c r="K148" s="12" t="s">
        <v>390</v>
      </c>
      <c r="L148" s="12">
        <v>46831876.229999997</v>
      </c>
    </row>
    <row r="149" spans="1:12" ht="36" x14ac:dyDescent="0.25">
      <c r="A149" s="4">
        <v>144</v>
      </c>
      <c r="B149" s="9" t="s">
        <v>150</v>
      </c>
      <c r="C149" s="22">
        <v>5190407915</v>
      </c>
      <c r="D149" s="9" t="s">
        <v>26</v>
      </c>
      <c r="E149" s="9" t="s">
        <v>224</v>
      </c>
      <c r="F149" s="12">
        <v>0.46610334272206572</v>
      </c>
      <c r="G149" s="12">
        <v>0.6</v>
      </c>
      <c r="H149" s="12">
        <v>27999463.460000001</v>
      </c>
      <c r="I149" s="12">
        <v>19876039.309999999</v>
      </c>
      <c r="J149" s="12">
        <v>458825.6</v>
      </c>
      <c r="K149" s="12" t="s">
        <v>391</v>
      </c>
      <c r="L149" s="12">
        <v>19372647.609999999</v>
      </c>
    </row>
    <row r="150" spans="1:12" ht="36" x14ac:dyDescent="0.25">
      <c r="A150" s="4">
        <v>145</v>
      </c>
      <c r="B150" s="9" t="s">
        <v>151</v>
      </c>
      <c r="C150" s="22">
        <v>5190407922</v>
      </c>
      <c r="D150" s="9" t="s">
        <v>26</v>
      </c>
      <c r="E150" s="9" t="s">
        <v>224</v>
      </c>
      <c r="F150" s="12">
        <v>1.2660900096109509</v>
      </c>
      <c r="G150" s="12">
        <v>1.2</v>
      </c>
      <c r="H150" s="12">
        <v>50616550.090000004</v>
      </c>
      <c r="I150" s="12">
        <v>39365488.159999996</v>
      </c>
      <c r="J150" s="12">
        <v>1999242.28</v>
      </c>
      <c r="K150" s="12" t="s">
        <v>392</v>
      </c>
      <c r="L150" s="12">
        <v>38162946.439999998</v>
      </c>
    </row>
    <row r="151" spans="1:12" ht="36" x14ac:dyDescent="0.25">
      <c r="A151" s="4">
        <v>146</v>
      </c>
      <c r="B151" s="9" t="s">
        <v>152</v>
      </c>
      <c r="C151" s="22">
        <v>5190407930</v>
      </c>
      <c r="D151" s="9" t="s">
        <v>26</v>
      </c>
      <c r="E151" s="9" t="s">
        <v>224</v>
      </c>
      <c r="F151" s="12">
        <v>0.48554746309783731</v>
      </c>
      <c r="G151" s="12">
        <v>0.9</v>
      </c>
      <c r="H151" s="12">
        <v>36678330.600000001</v>
      </c>
      <c r="I151" s="12">
        <v>28602560.530000001</v>
      </c>
      <c r="J151" s="12">
        <v>638898.31999999995</v>
      </c>
      <c r="K151" s="12" t="s">
        <v>393</v>
      </c>
      <c r="L151" s="12">
        <v>27762411.57</v>
      </c>
    </row>
    <row r="152" spans="1:12" ht="36" x14ac:dyDescent="0.25">
      <c r="A152" s="4">
        <v>147</v>
      </c>
      <c r="B152" s="9" t="s">
        <v>153</v>
      </c>
      <c r="C152" s="22">
        <v>5190407947</v>
      </c>
      <c r="D152" s="9" t="s">
        <v>26</v>
      </c>
      <c r="E152" s="9" t="s">
        <v>224</v>
      </c>
      <c r="F152" s="12">
        <v>1.9783003616606392</v>
      </c>
      <c r="G152" s="12">
        <v>2.5</v>
      </c>
      <c r="H152" s="12">
        <v>108311665.56</v>
      </c>
      <c r="I152" s="12">
        <v>76115241.120000005</v>
      </c>
      <c r="J152" s="12">
        <v>3436923.84</v>
      </c>
      <c r="K152" s="12" t="s">
        <v>394</v>
      </c>
      <c r="L152" s="12">
        <v>74560893.120000005</v>
      </c>
    </row>
    <row r="153" spans="1:12" ht="36" x14ac:dyDescent="0.25">
      <c r="A153" s="4">
        <v>148</v>
      </c>
      <c r="B153" s="9" t="s">
        <v>154</v>
      </c>
      <c r="C153" s="22">
        <v>5190408080</v>
      </c>
      <c r="D153" s="9" t="s">
        <v>39</v>
      </c>
      <c r="E153" s="9" t="s">
        <v>224</v>
      </c>
      <c r="F153" s="12">
        <v>1.5883068615523075</v>
      </c>
      <c r="G153" s="12">
        <v>1.8</v>
      </c>
      <c r="H153" s="12">
        <v>76870890.150000006</v>
      </c>
      <c r="I153" s="12">
        <v>56948153.600000001</v>
      </c>
      <c r="J153" s="12">
        <v>3383433.77</v>
      </c>
      <c r="K153" s="12" t="s">
        <v>395</v>
      </c>
      <c r="L153" s="12">
        <v>55882358.600000001</v>
      </c>
    </row>
    <row r="154" spans="1:12" ht="36" x14ac:dyDescent="0.25">
      <c r="A154" s="4">
        <v>149</v>
      </c>
      <c r="B154" s="9" t="s">
        <v>155</v>
      </c>
      <c r="C154" s="22">
        <v>5190408098</v>
      </c>
      <c r="D154" s="9" t="s">
        <v>26</v>
      </c>
      <c r="E154" s="9" t="s">
        <v>224</v>
      </c>
      <c r="F154" s="12">
        <v>1.1049815836402728</v>
      </c>
      <c r="G154" s="12">
        <v>1.3</v>
      </c>
      <c r="H154" s="12">
        <v>55757461.949999996</v>
      </c>
      <c r="I154" s="12">
        <v>38950641.809999995</v>
      </c>
      <c r="J154" s="12">
        <v>1615729.14</v>
      </c>
      <c r="K154" s="12" t="s">
        <v>396</v>
      </c>
      <c r="L154" s="12">
        <v>37823754.829999998</v>
      </c>
    </row>
    <row r="155" spans="1:12" ht="36" x14ac:dyDescent="0.25">
      <c r="A155" s="4">
        <v>150</v>
      </c>
      <c r="B155" s="9" t="s">
        <v>156</v>
      </c>
      <c r="C155" s="22">
        <v>5190408108</v>
      </c>
      <c r="D155" s="9" t="s">
        <v>26</v>
      </c>
      <c r="E155" s="9" t="s">
        <v>224</v>
      </c>
      <c r="F155" s="12">
        <v>1.3005338799908892</v>
      </c>
      <c r="G155" s="12">
        <v>1.2</v>
      </c>
      <c r="H155" s="12">
        <v>53281506.75</v>
      </c>
      <c r="I155" s="12">
        <v>40197588.68</v>
      </c>
      <c r="J155" s="12">
        <v>2764868.25</v>
      </c>
      <c r="K155" s="12" t="s">
        <v>397</v>
      </c>
      <c r="L155" s="12">
        <v>39489788.68</v>
      </c>
    </row>
    <row r="156" spans="1:12" ht="36" x14ac:dyDescent="0.25">
      <c r="A156" s="4">
        <v>151</v>
      </c>
      <c r="B156" s="9" t="s">
        <v>157</v>
      </c>
      <c r="C156" s="22">
        <v>5190408115</v>
      </c>
      <c r="D156" s="9" t="s">
        <v>39</v>
      </c>
      <c r="E156" s="9" t="s">
        <v>224</v>
      </c>
      <c r="F156" s="12">
        <v>1.2644233707215993</v>
      </c>
      <c r="G156" s="12">
        <v>1.2</v>
      </c>
      <c r="H156" s="12">
        <v>53679825.910000004</v>
      </c>
      <c r="I156" s="12">
        <v>40284921.449999996</v>
      </c>
      <c r="J156" s="12">
        <v>2877737.33</v>
      </c>
      <c r="K156" s="12" t="s">
        <v>398</v>
      </c>
      <c r="L156" s="12">
        <v>39598682.729999997</v>
      </c>
    </row>
    <row r="157" spans="1:12" ht="36" x14ac:dyDescent="0.25">
      <c r="A157" s="4">
        <v>152</v>
      </c>
      <c r="B157" s="9" t="s">
        <v>158</v>
      </c>
      <c r="C157" s="22">
        <v>5190408122</v>
      </c>
      <c r="D157" s="9" t="s">
        <v>26</v>
      </c>
      <c r="E157" s="9" t="s">
        <v>224</v>
      </c>
      <c r="F157" s="12">
        <v>2.1844080376438173</v>
      </c>
      <c r="G157" s="12">
        <v>2.2000000000000002</v>
      </c>
      <c r="H157" s="12">
        <v>92866109.399999991</v>
      </c>
      <c r="I157" s="12">
        <v>66976733.57</v>
      </c>
      <c r="J157" s="12">
        <v>4697715.75</v>
      </c>
      <c r="K157" s="12" t="s">
        <v>399</v>
      </c>
      <c r="L157" s="12">
        <v>65259801.469999999</v>
      </c>
    </row>
    <row r="158" spans="1:12" ht="36" x14ac:dyDescent="0.25">
      <c r="A158" s="4">
        <v>153</v>
      </c>
      <c r="B158" s="9" t="s">
        <v>159</v>
      </c>
      <c r="C158" s="22">
        <v>5190408130</v>
      </c>
      <c r="D158" s="9" t="s">
        <v>26</v>
      </c>
      <c r="E158" s="9" t="s">
        <v>224</v>
      </c>
      <c r="F158" s="12">
        <v>1.8155252968006088</v>
      </c>
      <c r="G158" s="12">
        <v>1.5</v>
      </c>
      <c r="H158" s="12">
        <v>62192764.850000001</v>
      </c>
      <c r="I158" s="12">
        <v>48977586.240000002</v>
      </c>
      <c r="J158" s="12">
        <v>4006947.46</v>
      </c>
      <c r="K158" s="12" t="s">
        <v>400</v>
      </c>
      <c r="L158" s="12">
        <v>48104133.240000002</v>
      </c>
    </row>
    <row r="159" spans="1:12" ht="36" x14ac:dyDescent="0.25">
      <c r="A159" s="4">
        <v>154</v>
      </c>
      <c r="B159" s="9" t="s">
        <v>160</v>
      </c>
      <c r="C159" s="22">
        <v>5190408161</v>
      </c>
      <c r="D159" s="9" t="s">
        <v>26</v>
      </c>
      <c r="E159" s="9" t="s">
        <v>224</v>
      </c>
      <c r="F159" s="12">
        <v>2.2566290561823967</v>
      </c>
      <c r="G159" s="12">
        <v>2.2000000000000002</v>
      </c>
      <c r="H159" s="12">
        <v>93340571.609999999</v>
      </c>
      <c r="I159" s="12">
        <v>70299693.980000004</v>
      </c>
      <c r="J159" s="12">
        <v>4015935.2</v>
      </c>
      <c r="K159" s="12" t="s">
        <v>401</v>
      </c>
      <c r="L159" s="12">
        <v>68305628.650000006</v>
      </c>
    </row>
    <row r="160" spans="1:12" ht="36" x14ac:dyDescent="0.25">
      <c r="A160" s="4">
        <v>155</v>
      </c>
      <c r="B160" s="9" t="s">
        <v>161</v>
      </c>
      <c r="C160" s="22">
        <v>5190408179</v>
      </c>
      <c r="D160" s="9" t="s">
        <v>39</v>
      </c>
      <c r="E160" s="9" t="s">
        <v>224</v>
      </c>
      <c r="F160" s="12">
        <v>1.0127608984294707</v>
      </c>
      <c r="G160" s="12">
        <v>1.1000000000000001</v>
      </c>
      <c r="H160" s="12">
        <v>47159667.329999998</v>
      </c>
      <c r="I160" s="12">
        <v>35596522.5</v>
      </c>
      <c r="J160" s="12">
        <v>2599419.2799999998</v>
      </c>
      <c r="K160" s="12" t="s">
        <v>402</v>
      </c>
      <c r="L160" s="12">
        <v>34823710.219999999</v>
      </c>
    </row>
    <row r="161" spans="1:12" ht="36" x14ac:dyDescent="0.25">
      <c r="A161" s="4">
        <v>156</v>
      </c>
      <c r="B161" s="9" t="s">
        <v>162</v>
      </c>
      <c r="C161" s="22">
        <v>5190408210</v>
      </c>
      <c r="D161" s="9" t="s">
        <v>39</v>
      </c>
      <c r="E161" s="9" t="s">
        <v>224</v>
      </c>
      <c r="F161" s="12">
        <v>2.1555196302283854</v>
      </c>
      <c r="G161" s="12">
        <v>2.1</v>
      </c>
      <c r="H161" s="12">
        <v>106644114.81999999</v>
      </c>
      <c r="I161" s="12">
        <v>85317768.409999996</v>
      </c>
      <c r="J161" s="12">
        <v>5877348.0499999998</v>
      </c>
      <c r="K161" s="12" t="s">
        <v>403</v>
      </c>
      <c r="L161" s="12">
        <v>83436226.909999996</v>
      </c>
    </row>
    <row r="162" spans="1:12" ht="36" x14ac:dyDescent="0.25">
      <c r="A162" s="4">
        <v>157</v>
      </c>
      <c r="B162" s="9" t="s">
        <v>163</v>
      </c>
      <c r="C162" s="22">
        <v>5190408482</v>
      </c>
      <c r="D162" s="9" t="s">
        <v>26</v>
      </c>
      <c r="E162" s="9" t="s">
        <v>224</v>
      </c>
      <c r="F162" s="12">
        <v>0.49554729643394829</v>
      </c>
      <c r="G162" s="12">
        <v>0.7</v>
      </c>
      <c r="H162" s="12">
        <v>29849833.75</v>
      </c>
      <c r="I162" s="12">
        <v>21514226.690000001</v>
      </c>
      <c r="J162" s="12">
        <v>768812.84</v>
      </c>
      <c r="K162" s="12" t="s">
        <v>404</v>
      </c>
      <c r="L162" s="12">
        <v>21089243.690000001</v>
      </c>
    </row>
    <row r="163" spans="1:12" ht="36" x14ac:dyDescent="0.25">
      <c r="A163" s="4">
        <v>158</v>
      </c>
      <c r="B163" s="9" t="s">
        <v>164</v>
      </c>
      <c r="C163" s="22">
        <v>5190408570</v>
      </c>
      <c r="D163" s="9" t="s">
        <v>26</v>
      </c>
      <c r="E163" s="9" t="s">
        <v>224</v>
      </c>
      <c r="F163" s="12">
        <v>2.0810764265040032</v>
      </c>
      <c r="G163" s="12">
        <v>1.8</v>
      </c>
      <c r="H163" s="12">
        <v>76373711.980000004</v>
      </c>
      <c r="I163" s="12">
        <v>58107172.109999999</v>
      </c>
      <c r="J163" s="12">
        <v>6710636.4699999997</v>
      </c>
      <c r="K163" s="12" t="s">
        <v>405</v>
      </c>
      <c r="L163" s="12">
        <v>56986024.109999999</v>
      </c>
    </row>
    <row r="164" spans="1:12" ht="36" x14ac:dyDescent="0.25">
      <c r="A164" s="4">
        <v>159</v>
      </c>
      <c r="B164" s="9" t="s">
        <v>165</v>
      </c>
      <c r="C164" s="22">
        <v>5190408588</v>
      </c>
      <c r="D164" s="9" t="s">
        <v>26</v>
      </c>
      <c r="E164" s="9" t="s">
        <v>224</v>
      </c>
      <c r="F164" s="12">
        <v>1.858857907923757</v>
      </c>
      <c r="G164" s="12">
        <v>1.5</v>
      </c>
      <c r="H164" s="12">
        <v>67092581.310000002</v>
      </c>
      <c r="I164" s="12">
        <v>58389800.219999999</v>
      </c>
      <c r="J164" s="12">
        <v>3836052.21</v>
      </c>
      <c r="K164" s="12" t="s">
        <v>406</v>
      </c>
      <c r="L164" s="12">
        <v>56887246.32</v>
      </c>
    </row>
    <row r="165" spans="1:12" ht="36" x14ac:dyDescent="0.25">
      <c r="A165" s="4">
        <v>160</v>
      </c>
      <c r="B165" s="9" t="s">
        <v>166</v>
      </c>
      <c r="C165" s="22">
        <v>5190408637</v>
      </c>
      <c r="D165" s="9" t="s">
        <v>26</v>
      </c>
      <c r="E165" s="9" t="s">
        <v>224</v>
      </c>
      <c r="F165" s="12">
        <v>1.1183146947550875</v>
      </c>
      <c r="G165" s="12">
        <v>1.1000000000000001</v>
      </c>
      <c r="H165" s="12">
        <v>48018427.299999997</v>
      </c>
      <c r="I165" s="12">
        <v>36250884.43</v>
      </c>
      <c r="J165" s="12">
        <v>2674281.25</v>
      </c>
      <c r="K165" s="12" t="s">
        <v>407</v>
      </c>
      <c r="L165" s="12">
        <v>35539826.880000003</v>
      </c>
    </row>
    <row r="166" spans="1:12" ht="36" x14ac:dyDescent="0.25">
      <c r="A166" s="4">
        <v>161</v>
      </c>
      <c r="B166" s="9" t="s">
        <v>167</v>
      </c>
      <c r="C166" s="22">
        <v>5190408757</v>
      </c>
      <c r="D166" s="9" t="s">
        <v>39</v>
      </c>
      <c r="E166" s="9" t="s">
        <v>224</v>
      </c>
      <c r="F166" s="12">
        <v>1.0016499725004584</v>
      </c>
      <c r="G166" s="12">
        <v>1.3</v>
      </c>
      <c r="H166" s="12">
        <v>56397365.340000004</v>
      </c>
      <c r="I166" s="12">
        <v>36851433.549999997</v>
      </c>
      <c r="J166" s="12">
        <v>2091538.36</v>
      </c>
      <c r="K166" s="12" t="s">
        <v>408</v>
      </c>
      <c r="L166" s="12">
        <v>35881934.140000001</v>
      </c>
    </row>
    <row r="167" spans="1:12" ht="36" x14ac:dyDescent="0.25">
      <c r="A167" s="4">
        <v>162</v>
      </c>
      <c r="B167" s="9" t="s">
        <v>168</v>
      </c>
      <c r="C167" s="22">
        <v>5190408820</v>
      </c>
      <c r="D167" s="9" t="s">
        <v>39</v>
      </c>
      <c r="E167" s="9" t="s">
        <v>224</v>
      </c>
      <c r="F167" s="12">
        <v>1.3483108614856423</v>
      </c>
      <c r="G167" s="12">
        <v>1.4</v>
      </c>
      <c r="H167" s="12">
        <v>59610887.939999998</v>
      </c>
      <c r="I167" s="12">
        <v>46838785.079999998</v>
      </c>
      <c r="J167" s="12">
        <v>3658994.03</v>
      </c>
      <c r="K167" s="12" t="s">
        <v>409</v>
      </c>
      <c r="L167" s="12">
        <v>45911629.039999999</v>
      </c>
    </row>
    <row r="168" spans="1:12" ht="36" x14ac:dyDescent="0.25">
      <c r="A168" s="4">
        <v>163</v>
      </c>
      <c r="B168" s="9" t="s">
        <v>169</v>
      </c>
      <c r="C168" s="22">
        <v>5190412023</v>
      </c>
      <c r="D168" s="9" t="s">
        <v>26</v>
      </c>
      <c r="E168" s="9" t="s">
        <v>224</v>
      </c>
      <c r="F168" s="12">
        <v>1.6016399726671224</v>
      </c>
      <c r="G168" s="12">
        <v>1.6</v>
      </c>
      <c r="H168" s="12">
        <v>67260151.680000007</v>
      </c>
      <c r="I168" s="12">
        <v>690506.78</v>
      </c>
      <c r="J168" s="12">
        <v>-168378.13</v>
      </c>
      <c r="K168" s="12" t="s">
        <v>410</v>
      </c>
      <c r="L168" s="12">
        <v>690506.78</v>
      </c>
    </row>
    <row r="169" spans="1:12" ht="36" x14ac:dyDescent="0.25">
      <c r="A169" s="4">
        <v>164</v>
      </c>
      <c r="B169" s="9" t="s">
        <v>170</v>
      </c>
      <c r="C169" s="22">
        <v>5190907202</v>
      </c>
      <c r="D169" s="9" t="s">
        <v>26</v>
      </c>
      <c r="E169" s="9" t="s">
        <v>224</v>
      </c>
      <c r="F169" s="12">
        <v>1.2294239540452105</v>
      </c>
      <c r="G169" s="12">
        <v>1.3</v>
      </c>
      <c r="H169" s="12">
        <v>55356425.280000001</v>
      </c>
      <c r="I169" s="12">
        <v>38810131.109999999</v>
      </c>
      <c r="J169" s="12">
        <v>1660005.57</v>
      </c>
      <c r="K169" s="12" t="s">
        <v>411</v>
      </c>
      <c r="L169" s="12">
        <v>37922660.82</v>
      </c>
    </row>
    <row r="170" spans="1:12" ht="36" x14ac:dyDescent="0.25">
      <c r="A170" s="4">
        <v>165</v>
      </c>
      <c r="B170" s="9" t="s">
        <v>171</v>
      </c>
      <c r="C170" s="22">
        <v>5190408891</v>
      </c>
      <c r="D170" s="9" t="s">
        <v>26</v>
      </c>
      <c r="E170" s="9" t="s">
        <v>224</v>
      </c>
      <c r="F170" s="12">
        <v>2.2727398987794651</v>
      </c>
      <c r="G170" s="12">
        <v>3.1</v>
      </c>
      <c r="H170" s="12">
        <v>136623480</v>
      </c>
      <c r="I170" s="12">
        <v>94988920.010000005</v>
      </c>
      <c r="J170" s="12">
        <v>3630552.76</v>
      </c>
      <c r="K170" s="12" t="s">
        <v>412</v>
      </c>
      <c r="L170" s="12">
        <v>92425625.760000005</v>
      </c>
    </row>
    <row r="171" spans="1:12" ht="36" x14ac:dyDescent="0.25">
      <c r="A171" s="4">
        <v>166</v>
      </c>
      <c r="B171" s="9" t="s">
        <v>172</v>
      </c>
      <c r="C171" s="22">
        <v>5190408919</v>
      </c>
      <c r="D171" s="9" t="s">
        <v>39</v>
      </c>
      <c r="E171" s="9" t="s">
        <v>224</v>
      </c>
      <c r="F171" s="12">
        <v>1.4138653244668147</v>
      </c>
      <c r="G171" s="12">
        <v>1.3</v>
      </c>
      <c r="H171" s="12">
        <v>54937126.009999998</v>
      </c>
      <c r="I171" s="12">
        <v>40869144.530000001</v>
      </c>
      <c r="J171" s="12">
        <v>2753335.56</v>
      </c>
      <c r="K171" s="12" t="s">
        <v>413</v>
      </c>
      <c r="L171" s="12">
        <v>40188444.530000001</v>
      </c>
    </row>
    <row r="172" spans="1:12" ht="36" x14ac:dyDescent="0.25">
      <c r="A172" s="4">
        <v>167</v>
      </c>
      <c r="B172" s="9" t="s">
        <v>173</v>
      </c>
      <c r="C172" s="22">
        <v>5190411622</v>
      </c>
      <c r="D172" s="9" t="s">
        <v>39</v>
      </c>
      <c r="E172" s="9" t="s">
        <v>224</v>
      </c>
      <c r="F172" s="12">
        <v>2.1238534913307001</v>
      </c>
      <c r="G172" s="12">
        <v>1.7</v>
      </c>
      <c r="H172" s="12">
        <v>71133414.25</v>
      </c>
      <c r="I172" s="12">
        <v>100710501.83</v>
      </c>
      <c r="J172" s="12">
        <v>7201448.3499999996</v>
      </c>
      <c r="K172" s="12" t="s">
        <v>414</v>
      </c>
      <c r="L172" s="12">
        <v>97004183.329999998</v>
      </c>
    </row>
    <row r="173" spans="1:12" ht="36" x14ac:dyDescent="0.25">
      <c r="A173" s="4">
        <v>168</v>
      </c>
      <c r="B173" s="9" t="s">
        <v>174</v>
      </c>
      <c r="C173" s="22">
        <v>5190411630</v>
      </c>
      <c r="D173" s="9" t="s">
        <v>26</v>
      </c>
      <c r="E173" s="9" t="s">
        <v>224</v>
      </c>
      <c r="F173" s="12">
        <v>1.5233079448675857</v>
      </c>
      <c r="G173" s="12">
        <v>1.6</v>
      </c>
      <c r="H173" s="12">
        <v>66634344.5</v>
      </c>
      <c r="I173" s="12">
        <v>50415080.340000004</v>
      </c>
      <c r="J173" s="12">
        <v>3003806.9</v>
      </c>
      <c r="K173" s="12" t="s">
        <v>415</v>
      </c>
      <c r="L173" s="12">
        <v>49763637.460000001</v>
      </c>
    </row>
    <row r="174" spans="1:12" ht="36" x14ac:dyDescent="0.25">
      <c r="A174" s="4">
        <v>169</v>
      </c>
      <c r="B174" s="9" t="s">
        <v>175</v>
      </c>
      <c r="C174" s="22">
        <v>5110120564</v>
      </c>
      <c r="D174" s="9" t="s">
        <v>26</v>
      </c>
      <c r="E174" s="9" t="s">
        <v>224</v>
      </c>
      <c r="F174" s="12">
        <v>1.4899751670805488</v>
      </c>
      <c r="G174" s="12">
        <v>0.9</v>
      </c>
      <c r="H174" s="12">
        <v>38070172.380000003</v>
      </c>
      <c r="I174" s="12">
        <v>0</v>
      </c>
      <c r="J174" s="12">
        <v>0</v>
      </c>
      <c r="K174" s="12" t="s">
        <v>416</v>
      </c>
      <c r="L174" s="12">
        <v>0</v>
      </c>
    </row>
    <row r="175" spans="1:12" ht="36" x14ac:dyDescent="0.25">
      <c r="A175" s="4">
        <v>170</v>
      </c>
      <c r="B175" s="9" t="s">
        <v>176</v>
      </c>
      <c r="C175" s="22">
        <v>5110120571</v>
      </c>
      <c r="D175" s="9" t="s">
        <v>26</v>
      </c>
      <c r="E175" s="9" t="s">
        <v>224</v>
      </c>
      <c r="F175" s="12">
        <v>1.7549707504874918</v>
      </c>
      <c r="G175" s="12">
        <v>2.1</v>
      </c>
      <c r="H175" s="12">
        <v>94073147.429999992</v>
      </c>
      <c r="I175" s="12">
        <v>97891337.700000003</v>
      </c>
      <c r="J175" s="12">
        <v>5260741.6900000004</v>
      </c>
      <c r="K175" s="12" t="s">
        <v>417</v>
      </c>
      <c r="L175" s="12">
        <v>93836864.549999997</v>
      </c>
    </row>
    <row r="176" spans="1:12" ht="36" x14ac:dyDescent="0.25">
      <c r="A176" s="4">
        <v>171</v>
      </c>
      <c r="B176" s="9" t="s">
        <v>177</v>
      </c>
      <c r="C176" s="22">
        <v>5190078900</v>
      </c>
      <c r="D176" s="9" t="s">
        <v>39</v>
      </c>
      <c r="E176" s="9" t="s">
        <v>224</v>
      </c>
      <c r="F176" s="12">
        <v>1.0838708243751496</v>
      </c>
      <c r="G176" s="12">
        <v>1.1000000000000001</v>
      </c>
      <c r="H176" s="12">
        <v>47002129</v>
      </c>
      <c r="I176" s="12">
        <v>38703524.210000001</v>
      </c>
      <c r="J176" s="12">
        <v>2797891.99</v>
      </c>
      <c r="K176" s="12" t="s">
        <v>418</v>
      </c>
      <c r="L176" s="12">
        <v>38068224.210000001</v>
      </c>
    </row>
    <row r="177" spans="1:12" ht="36" x14ac:dyDescent="0.25">
      <c r="A177" s="4">
        <v>172</v>
      </c>
      <c r="B177" s="9" t="s">
        <v>178</v>
      </c>
      <c r="C177" s="22">
        <v>5191601560</v>
      </c>
      <c r="D177" s="9" t="s">
        <v>39</v>
      </c>
      <c r="E177" s="9" t="s">
        <v>224</v>
      </c>
      <c r="F177" s="12">
        <v>2.7760648433637223</v>
      </c>
      <c r="G177" s="12">
        <v>2.7</v>
      </c>
      <c r="H177" s="12">
        <v>117004093.5</v>
      </c>
      <c r="I177" s="12">
        <v>92145687.409999996</v>
      </c>
      <c r="J177" s="12">
        <v>5948037.0700000003</v>
      </c>
      <c r="K177" s="12" t="s">
        <v>419</v>
      </c>
      <c r="L177" s="12">
        <v>90457590.409999996</v>
      </c>
    </row>
    <row r="178" spans="1:12" ht="36" x14ac:dyDescent="0.25">
      <c r="A178" s="4">
        <v>173</v>
      </c>
      <c r="B178" s="9" t="s">
        <v>179</v>
      </c>
      <c r="C178" s="22">
        <v>5190309643</v>
      </c>
      <c r="D178" s="9" t="s">
        <v>26</v>
      </c>
      <c r="E178" s="9" t="s">
        <v>224</v>
      </c>
      <c r="F178" s="12">
        <v>2.2938506580445881</v>
      </c>
      <c r="G178" s="12">
        <v>2.2999999999999998</v>
      </c>
      <c r="H178" s="12">
        <v>101628441.31999999</v>
      </c>
      <c r="I178" s="12">
        <v>73544458.120000005</v>
      </c>
      <c r="J178" s="12">
        <v>3794614.93</v>
      </c>
      <c r="K178" s="12" t="s">
        <v>420</v>
      </c>
      <c r="L178" s="12">
        <v>72287667.920000002</v>
      </c>
    </row>
    <row r="179" spans="1:12" ht="36" x14ac:dyDescent="0.25">
      <c r="A179" s="4">
        <v>174</v>
      </c>
      <c r="B179" s="9" t="s">
        <v>180</v>
      </c>
      <c r="C179" s="22">
        <v>5190312484</v>
      </c>
      <c r="D179" s="9" t="s">
        <v>26</v>
      </c>
      <c r="E179" s="9" t="s">
        <v>224</v>
      </c>
      <c r="F179" s="12">
        <v>0.69998833352777456</v>
      </c>
      <c r="G179" s="12">
        <v>0.7</v>
      </c>
      <c r="H179" s="12">
        <v>29687185.07</v>
      </c>
      <c r="I179" s="12">
        <v>22108086.640000001</v>
      </c>
      <c r="J179" s="12">
        <v>1535981.49</v>
      </c>
      <c r="K179" s="12" t="s">
        <v>421</v>
      </c>
      <c r="L179" s="12">
        <v>21836533.050000001</v>
      </c>
    </row>
    <row r="180" spans="1:12" ht="48" x14ac:dyDescent="0.25">
      <c r="A180" s="4">
        <v>175</v>
      </c>
      <c r="B180" s="8" t="s">
        <v>188</v>
      </c>
      <c r="C180" s="28">
        <v>5190312318</v>
      </c>
      <c r="D180" s="8" t="s">
        <v>26</v>
      </c>
      <c r="E180" s="27" t="s">
        <v>189</v>
      </c>
      <c r="F180" s="12">
        <v>0</v>
      </c>
      <c r="G180" s="12">
        <v>0</v>
      </c>
      <c r="H180" s="12">
        <f>58606903.86+2648585.2</f>
        <v>61255489.060000002</v>
      </c>
      <c r="I180" s="12">
        <v>52120963.600000001</v>
      </c>
      <c r="J180" s="12">
        <v>284053.59999999998</v>
      </c>
      <c r="K180" s="12" t="s">
        <v>241</v>
      </c>
      <c r="L180" s="12">
        <f>J180</f>
        <v>284053.59999999998</v>
      </c>
    </row>
    <row r="181" spans="1:12" ht="36" x14ac:dyDescent="0.25">
      <c r="A181" s="4">
        <v>176</v>
      </c>
      <c r="B181" s="8" t="s">
        <v>190</v>
      </c>
      <c r="C181" s="28">
        <v>5190312300</v>
      </c>
      <c r="D181" s="8" t="s">
        <v>26</v>
      </c>
      <c r="E181" s="27" t="s">
        <v>189</v>
      </c>
      <c r="F181" s="12">
        <v>0</v>
      </c>
      <c r="G181" s="12">
        <v>0</v>
      </c>
      <c r="H181" s="12">
        <f>25509657.29+179128.07</f>
        <v>25688785.359999999</v>
      </c>
      <c r="I181" s="12">
        <v>22833251.280000001</v>
      </c>
      <c r="J181" s="12">
        <v>0</v>
      </c>
      <c r="K181" s="12" t="s">
        <v>241</v>
      </c>
      <c r="L181" s="12">
        <f t="shared" ref="L181:L198" si="0">J181</f>
        <v>0</v>
      </c>
    </row>
    <row r="182" spans="1:12" ht="48" x14ac:dyDescent="0.25">
      <c r="A182" s="4">
        <v>177</v>
      </c>
      <c r="B182" s="8" t="s">
        <v>191</v>
      </c>
      <c r="C182" s="28">
        <v>5190312290</v>
      </c>
      <c r="D182" s="8" t="s">
        <v>26</v>
      </c>
      <c r="E182" s="27" t="s">
        <v>189</v>
      </c>
      <c r="F182" s="12">
        <v>0</v>
      </c>
      <c r="G182" s="12">
        <v>0</v>
      </c>
      <c r="H182" s="12">
        <f>314158605.57+4465492.15</f>
        <v>318624097.71999997</v>
      </c>
      <c r="I182" s="12">
        <v>28360573.73</v>
      </c>
      <c r="J182" s="12">
        <v>78222.509999999995</v>
      </c>
      <c r="K182" s="12" t="s">
        <v>241</v>
      </c>
      <c r="L182" s="12">
        <f t="shared" si="0"/>
        <v>78222.509999999995</v>
      </c>
    </row>
    <row r="183" spans="1:12" ht="36" x14ac:dyDescent="0.25">
      <c r="A183" s="4">
        <v>178</v>
      </c>
      <c r="B183" s="8" t="s">
        <v>192</v>
      </c>
      <c r="C183" s="28">
        <v>5190411527</v>
      </c>
      <c r="D183" s="8" t="s">
        <v>26</v>
      </c>
      <c r="E183" s="27" t="s">
        <v>189</v>
      </c>
      <c r="F183" s="12">
        <v>0</v>
      </c>
      <c r="G183" s="12">
        <v>0</v>
      </c>
      <c r="H183" s="12">
        <f>31786492.35+343274.99</f>
        <v>32129767.34</v>
      </c>
      <c r="I183" s="12">
        <v>25892259.800000001</v>
      </c>
      <c r="J183" s="12">
        <v>36200</v>
      </c>
      <c r="K183" s="12" t="s">
        <v>241</v>
      </c>
      <c r="L183" s="12">
        <f t="shared" si="0"/>
        <v>36200</v>
      </c>
    </row>
    <row r="184" spans="1:12" ht="36" x14ac:dyDescent="0.25">
      <c r="A184" s="4">
        <v>179</v>
      </c>
      <c r="B184" s="8" t="s">
        <v>193</v>
      </c>
      <c r="C184" s="28">
        <v>5190411541</v>
      </c>
      <c r="D184" s="8" t="s">
        <v>26</v>
      </c>
      <c r="E184" s="27" t="s">
        <v>189</v>
      </c>
      <c r="F184" s="12">
        <v>0</v>
      </c>
      <c r="G184" s="12">
        <v>0</v>
      </c>
      <c r="H184" s="12">
        <f>52689202.72+1571525.36</f>
        <v>54260728.079999998</v>
      </c>
      <c r="I184" s="12">
        <v>48686249.060000002</v>
      </c>
      <c r="J184" s="12">
        <v>447662</v>
      </c>
      <c r="K184" s="12" t="s">
        <v>241</v>
      </c>
      <c r="L184" s="12">
        <f t="shared" si="0"/>
        <v>447662</v>
      </c>
    </row>
    <row r="185" spans="1:12" ht="36" x14ac:dyDescent="0.25">
      <c r="A185" s="4">
        <v>180</v>
      </c>
      <c r="B185" s="8" t="s">
        <v>194</v>
      </c>
      <c r="C185" s="28">
        <v>5190312340</v>
      </c>
      <c r="D185" s="8" t="s">
        <v>26</v>
      </c>
      <c r="E185" s="27" t="s">
        <v>189</v>
      </c>
      <c r="F185" s="12">
        <v>0</v>
      </c>
      <c r="G185" s="12">
        <v>0</v>
      </c>
      <c r="H185" s="12">
        <f>22402832.85+283693.5</f>
        <v>22686526.350000001</v>
      </c>
      <c r="I185" s="12">
        <v>19208435.699999999</v>
      </c>
      <c r="J185" s="12">
        <v>106815</v>
      </c>
      <c r="K185" s="12" t="s">
        <v>241</v>
      </c>
      <c r="L185" s="12">
        <f t="shared" si="0"/>
        <v>106815</v>
      </c>
    </row>
    <row r="186" spans="1:12" ht="36" x14ac:dyDescent="0.25">
      <c r="A186" s="4">
        <v>181</v>
      </c>
      <c r="B186" s="8" t="s">
        <v>195</v>
      </c>
      <c r="C186" s="28">
        <v>5190312332</v>
      </c>
      <c r="D186" s="8" t="s">
        <v>26</v>
      </c>
      <c r="E186" s="27" t="s">
        <v>189</v>
      </c>
      <c r="F186" s="12">
        <v>0</v>
      </c>
      <c r="G186" s="12">
        <v>0</v>
      </c>
      <c r="H186" s="12">
        <f>38956197.78+1398932.61</f>
        <v>40355130.390000001</v>
      </c>
      <c r="I186" s="12">
        <v>33575148</v>
      </c>
      <c r="J186" s="12">
        <v>371442.16</v>
      </c>
      <c r="K186" s="12" t="s">
        <v>241</v>
      </c>
      <c r="L186" s="12">
        <f t="shared" si="0"/>
        <v>371442.16</v>
      </c>
    </row>
    <row r="187" spans="1:12" ht="36" x14ac:dyDescent="0.25">
      <c r="A187" s="4">
        <v>182</v>
      </c>
      <c r="B187" s="8" t="s">
        <v>196</v>
      </c>
      <c r="C187" s="28">
        <v>5110120701</v>
      </c>
      <c r="D187" s="8" t="s">
        <v>26</v>
      </c>
      <c r="E187" s="27" t="s">
        <v>189</v>
      </c>
      <c r="F187" s="12">
        <v>0</v>
      </c>
      <c r="G187" s="12">
        <v>0</v>
      </c>
      <c r="H187" s="12">
        <f>25145512.75+1749979.83</f>
        <v>26895492.579999998</v>
      </c>
      <c r="I187" s="12">
        <v>22866686.870000001</v>
      </c>
      <c r="J187" s="12">
        <v>186919</v>
      </c>
      <c r="K187" s="12" t="s">
        <v>241</v>
      </c>
      <c r="L187" s="12">
        <f t="shared" si="0"/>
        <v>186919</v>
      </c>
    </row>
    <row r="188" spans="1:12" ht="36" x14ac:dyDescent="0.25">
      <c r="A188" s="4">
        <v>183</v>
      </c>
      <c r="B188" s="8" t="s">
        <v>197</v>
      </c>
      <c r="C188" s="28">
        <v>5190312325</v>
      </c>
      <c r="D188" s="8" t="s">
        <v>26</v>
      </c>
      <c r="E188" s="27" t="s">
        <v>189</v>
      </c>
      <c r="F188" s="12">
        <v>0</v>
      </c>
      <c r="G188" s="12">
        <v>0</v>
      </c>
      <c r="H188" s="12">
        <f>36815374.83+82985868.09</f>
        <v>119801242.92</v>
      </c>
      <c r="I188" s="12">
        <v>31853646.989999998</v>
      </c>
      <c r="J188" s="12">
        <v>861900</v>
      </c>
      <c r="K188" s="12" t="s">
        <v>241</v>
      </c>
      <c r="L188" s="12">
        <f t="shared" si="0"/>
        <v>861900</v>
      </c>
    </row>
    <row r="189" spans="1:12" ht="48" x14ac:dyDescent="0.25">
      <c r="A189" s="4">
        <v>184</v>
      </c>
      <c r="B189" s="8" t="s">
        <v>198</v>
      </c>
      <c r="C189" s="28">
        <v>5190411559</v>
      </c>
      <c r="D189" s="8" t="s">
        <v>39</v>
      </c>
      <c r="E189" s="27" t="s">
        <v>189</v>
      </c>
      <c r="F189" s="12">
        <v>0</v>
      </c>
      <c r="G189" s="12">
        <v>0</v>
      </c>
      <c r="H189" s="12">
        <f>64428520+19287983.7</f>
        <v>83716503.700000003</v>
      </c>
      <c r="I189" s="12">
        <v>64108559.899999999</v>
      </c>
      <c r="J189" s="12">
        <v>6897421.5999999996</v>
      </c>
      <c r="K189" s="12" t="s">
        <v>241</v>
      </c>
      <c r="L189" s="12">
        <f t="shared" si="0"/>
        <v>6897421.5999999996</v>
      </c>
    </row>
    <row r="190" spans="1:12" ht="60" x14ac:dyDescent="0.25">
      <c r="A190" s="4">
        <v>185</v>
      </c>
      <c r="B190" s="8" t="s">
        <v>199</v>
      </c>
      <c r="C190" s="28">
        <v>5190182228</v>
      </c>
      <c r="D190" s="8" t="s">
        <v>26</v>
      </c>
      <c r="E190" s="8" t="s">
        <v>200</v>
      </c>
      <c r="F190" s="12">
        <v>0</v>
      </c>
      <c r="G190" s="12">
        <v>0</v>
      </c>
      <c r="H190" s="12">
        <f>42082473.12+5158707.4</f>
        <v>47241180.519999996</v>
      </c>
      <c r="I190" s="12">
        <v>33683973.490000002</v>
      </c>
      <c r="J190" s="12">
        <v>97360</v>
      </c>
      <c r="K190" s="12" t="s">
        <v>241</v>
      </c>
      <c r="L190" s="12">
        <f t="shared" si="0"/>
        <v>97360</v>
      </c>
    </row>
    <row r="191" spans="1:12" ht="60" x14ac:dyDescent="0.25">
      <c r="A191" s="4">
        <v>186</v>
      </c>
      <c r="B191" s="8" t="s">
        <v>201</v>
      </c>
      <c r="C191" s="28">
        <v>5110120652</v>
      </c>
      <c r="D191" s="8" t="s">
        <v>26</v>
      </c>
      <c r="E191" s="8" t="s">
        <v>200</v>
      </c>
      <c r="F191" s="12">
        <v>0</v>
      </c>
      <c r="G191" s="12">
        <v>0</v>
      </c>
      <c r="H191" s="12">
        <f>42499274.32+4601808.55</f>
        <v>47101082.869999997</v>
      </c>
      <c r="I191" s="12">
        <v>50851056.780000001</v>
      </c>
      <c r="J191" s="12">
        <v>765184.74</v>
      </c>
      <c r="K191" s="12" t="s">
        <v>241</v>
      </c>
      <c r="L191" s="12">
        <f t="shared" si="0"/>
        <v>765184.74</v>
      </c>
    </row>
    <row r="192" spans="1:12" ht="60" x14ac:dyDescent="0.25">
      <c r="A192" s="4">
        <v>187</v>
      </c>
      <c r="B192" s="8" t="s">
        <v>202</v>
      </c>
      <c r="C192" s="28">
        <v>5190182250</v>
      </c>
      <c r="D192" s="8" t="s">
        <v>26</v>
      </c>
      <c r="E192" s="8" t="s">
        <v>200</v>
      </c>
      <c r="F192" s="12">
        <v>0</v>
      </c>
      <c r="G192" s="12">
        <v>0</v>
      </c>
      <c r="H192" s="12">
        <f>13077326.61+975744.34</f>
        <v>14053070.949999999</v>
      </c>
      <c r="I192" s="12">
        <v>11795417</v>
      </c>
      <c r="J192" s="12">
        <v>720199</v>
      </c>
      <c r="K192" s="12" t="s">
        <v>241</v>
      </c>
      <c r="L192" s="12">
        <f t="shared" si="0"/>
        <v>720199</v>
      </c>
    </row>
    <row r="193" spans="1:12" ht="60" x14ac:dyDescent="0.25">
      <c r="A193" s="4">
        <v>188</v>
      </c>
      <c r="B193" s="8" t="s">
        <v>203</v>
      </c>
      <c r="C193" s="28">
        <v>5190182235</v>
      </c>
      <c r="D193" s="8" t="s">
        <v>39</v>
      </c>
      <c r="E193" s="8" t="s">
        <v>200</v>
      </c>
      <c r="F193" s="12">
        <v>0</v>
      </c>
      <c r="G193" s="12">
        <v>0</v>
      </c>
      <c r="H193" s="12">
        <f>32950060+8213481.24</f>
        <v>41163541.240000002</v>
      </c>
      <c r="I193" s="12">
        <v>31119791.559999999</v>
      </c>
      <c r="J193" s="12">
        <v>830234</v>
      </c>
      <c r="K193" s="12" t="s">
        <v>241</v>
      </c>
      <c r="L193" s="12">
        <f t="shared" si="0"/>
        <v>830234</v>
      </c>
    </row>
    <row r="194" spans="1:12" ht="60" x14ac:dyDescent="0.25">
      <c r="A194" s="4">
        <v>189</v>
      </c>
      <c r="B194" s="8" t="s">
        <v>204</v>
      </c>
      <c r="C194" s="28">
        <v>5190182210</v>
      </c>
      <c r="D194" s="8" t="s">
        <v>26</v>
      </c>
      <c r="E194" s="8" t="s">
        <v>205</v>
      </c>
      <c r="F194" s="12">
        <v>0</v>
      </c>
      <c r="G194" s="12">
        <v>0</v>
      </c>
      <c r="H194" s="12">
        <f>9891450.11+58862.78</f>
        <v>9950312.8899999987</v>
      </c>
      <c r="I194" s="12">
        <v>13114393</v>
      </c>
      <c r="J194" s="12">
        <v>53750</v>
      </c>
      <c r="K194" s="12" t="s">
        <v>241</v>
      </c>
      <c r="L194" s="12">
        <f t="shared" si="0"/>
        <v>53750</v>
      </c>
    </row>
    <row r="195" spans="1:12" ht="36" x14ac:dyDescent="0.25">
      <c r="A195" s="4">
        <v>190</v>
      </c>
      <c r="B195" s="8" t="s">
        <v>206</v>
      </c>
      <c r="C195" s="28">
        <v>5193800627</v>
      </c>
      <c r="D195" s="8" t="s">
        <v>26</v>
      </c>
      <c r="E195" s="8" t="s">
        <v>207</v>
      </c>
      <c r="F195" s="12">
        <v>0</v>
      </c>
      <c r="G195" s="12">
        <v>0</v>
      </c>
      <c r="H195" s="12">
        <f>126010677.61+1590467.54</f>
        <v>127601145.15000001</v>
      </c>
      <c r="I195" s="12">
        <v>122325068.11</v>
      </c>
      <c r="J195" s="12">
        <v>264599.65999999997</v>
      </c>
      <c r="K195" s="12" t="s">
        <v>241</v>
      </c>
      <c r="L195" s="12">
        <f t="shared" si="0"/>
        <v>264599.65999999997</v>
      </c>
    </row>
    <row r="196" spans="1:12" ht="36" x14ac:dyDescent="0.25">
      <c r="A196" s="4">
        <v>191</v>
      </c>
      <c r="B196" s="8" t="s">
        <v>208</v>
      </c>
      <c r="C196" s="28">
        <v>5190182203</v>
      </c>
      <c r="D196" s="8" t="s">
        <v>26</v>
      </c>
      <c r="E196" s="8" t="s">
        <v>207</v>
      </c>
      <c r="F196" s="12">
        <v>0</v>
      </c>
      <c r="G196" s="12">
        <v>0</v>
      </c>
      <c r="H196" s="12">
        <f>85386808.23+20557255.27</f>
        <v>105944063.5</v>
      </c>
      <c r="I196" s="12">
        <v>71674392.980000004</v>
      </c>
      <c r="J196" s="12">
        <v>265418</v>
      </c>
      <c r="K196" s="12" t="s">
        <v>241</v>
      </c>
      <c r="L196" s="12">
        <f t="shared" si="0"/>
        <v>265418</v>
      </c>
    </row>
    <row r="197" spans="1:12" ht="84" x14ac:dyDescent="0.25">
      <c r="A197" s="4">
        <v>192</v>
      </c>
      <c r="B197" s="8" t="s">
        <v>209</v>
      </c>
      <c r="C197" s="28">
        <v>5190149848</v>
      </c>
      <c r="D197" s="8" t="s">
        <v>26</v>
      </c>
      <c r="E197" s="8" t="s">
        <v>210</v>
      </c>
      <c r="F197" s="12">
        <v>0</v>
      </c>
      <c r="G197" s="12">
        <v>0</v>
      </c>
      <c r="H197" s="12">
        <f>21973912.88+225317.12</f>
        <v>22199230</v>
      </c>
      <c r="I197" s="12">
        <v>13483600</v>
      </c>
      <c r="J197" s="12">
        <v>700200</v>
      </c>
      <c r="K197" s="12" t="s">
        <v>241</v>
      </c>
      <c r="L197" s="12">
        <f t="shared" si="0"/>
        <v>700200</v>
      </c>
    </row>
    <row r="198" spans="1:12" ht="48" x14ac:dyDescent="0.25">
      <c r="A198" s="4">
        <v>193</v>
      </c>
      <c r="B198" s="8" t="s">
        <v>211</v>
      </c>
      <c r="C198" s="28">
        <v>5190009400</v>
      </c>
      <c r="D198" s="8" t="s">
        <v>39</v>
      </c>
      <c r="E198" s="8" t="s">
        <v>212</v>
      </c>
      <c r="F198" s="12">
        <v>0</v>
      </c>
      <c r="G198" s="12">
        <v>0</v>
      </c>
      <c r="H198" s="12">
        <f>202425364.56+238205117.72</f>
        <v>440630482.27999997</v>
      </c>
      <c r="I198" s="12">
        <v>303690521.95999998</v>
      </c>
      <c r="J198" s="12">
        <v>2861064.53</v>
      </c>
      <c r="K198" s="12" t="s">
        <v>241</v>
      </c>
      <c r="L198" s="12">
        <f t="shared" si="0"/>
        <v>2861064.53</v>
      </c>
    </row>
    <row r="199" spans="1:12" ht="60" x14ac:dyDescent="0.25">
      <c r="A199" s="4">
        <v>194</v>
      </c>
      <c r="B199" s="9" t="s">
        <v>244</v>
      </c>
      <c r="C199" s="9">
        <v>5190146036</v>
      </c>
      <c r="D199" s="9" t="s">
        <v>213</v>
      </c>
      <c r="E199" s="18" t="s">
        <v>228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</row>
    <row r="200" spans="1:12" ht="48" x14ac:dyDescent="0.25">
      <c r="A200" s="4">
        <v>195</v>
      </c>
      <c r="B200" s="9" t="s">
        <v>214</v>
      </c>
      <c r="C200" s="9">
        <v>5190932618</v>
      </c>
      <c r="D200" s="9" t="s">
        <v>213</v>
      </c>
      <c r="E200" s="18" t="s">
        <v>215</v>
      </c>
      <c r="F200" s="12"/>
      <c r="G200" s="12"/>
      <c r="H200" s="12">
        <v>50516354</v>
      </c>
      <c r="I200" s="12">
        <v>40472169</v>
      </c>
      <c r="J200" s="12">
        <v>15790848</v>
      </c>
      <c r="K200" s="12" t="s">
        <v>257</v>
      </c>
      <c r="L200" s="12">
        <v>15790848</v>
      </c>
    </row>
    <row r="201" spans="1:12" ht="36" x14ac:dyDescent="0.25">
      <c r="A201" s="4">
        <v>196</v>
      </c>
      <c r="B201" s="8" t="s">
        <v>242</v>
      </c>
      <c r="C201" s="10">
        <v>5190090496</v>
      </c>
      <c r="D201" s="8" t="s">
        <v>26</v>
      </c>
      <c r="E201" s="13" t="s">
        <v>243</v>
      </c>
      <c r="F201" s="12">
        <v>0</v>
      </c>
      <c r="G201" s="12">
        <v>0</v>
      </c>
      <c r="H201" s="12">
        <v>87708475.730000004</v>
      </c>
      <c r="I201" s="12">
        <v>184103387.99000001</v>
      </c>
      <c r="J201" s="12">
        <v>0</v>
      </c>
      <c r="K201" s="12">
        <v>0</v>
      </c>
      <c r="L201" s="12">
        <v>0</v>
      </c>
    </row>
    <row r="202" spans="1:12" ht="170.25" customHeight="1" x14ac:dyDescent="0.25">
      <c r="A202" s="4">
        <v>197</v>
      </c>
      <c r="B202" s="9" t="s">
        <v>216</v>
      </c>
      <c r="C202" s="9">
        <v>5190112171</v>
      </c>
      <c r="D202" s="9" t="s">
        <v>213</v>
      </c>
      <c r="E202" s="18" t="s">
        <v>235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</row>
    <row r="203" spans="1:12" ht="72" x14ac:dyDescent="0.25">
      <c r="A203" s="4">
        <v>198</v>
      </c>
      <c r="B203" s="9" t="s">
        <v>236</v>
      </c>
      <c r="C203" s="9">
        <v>5190003503</v>
      </c>
      <c r="D203" s="9" t="s">
        <v>237</v>
      </c>
      <c r="E203" s="18" t="s">
        <v>238</v>
      </c>
      <c r="F203" s="12">
        <v>0</v>
      </c>
      <c r="G203" s="12">
        <v>0</v>
      </c>
      <c r="H203" s="12">
        <v>153415747.36000001</v>
      </c>
      <c r="I203" s="12">
        <v>102358259.98</v>
      </c>
      <c r="J203" s="12">
        <v>0</v>
      </c>
      <c r="K203" s="12">
        <v>0</v>
      </c>
      <c r="L203" s="12">
        <v>0</v>
      </c>
    </row>
    <row r="204" spans="1:12" ht="60" x14ac:dyDescent="0.25">
      <c r="A204" s="4">
        <v>199</v>
      </c>
      <c r="B204" s="9" t="s">
        <v>217</v>
      </c>
      <c r="C204" s="9">
        <v>5190913037</v>
      </c>
      <c r="D204" s="9" t="s">
        <v>12</v>
      </c>
      <c r="E204" s="18" t="s">
        <v>258</v>
      </c>
      <c r="F204" s="12">
        <v>0</v>
      </c>
      <c r="G204" s="12">
        <v>0</v>
      </c>
      <c r="H204" s="12">
        <v>111895790.48</v>
      </c>
      <c r="I204" s="12">
        <v>77759666.310000002</v>
      </c>
      <c r="J204" s="12">
        <v>0</v>
      </c>
      <c r="K204" s="12">
        <v>0</v>
      </c>
      <c r="L204" s="12">
        <v>0</v>
      </c>
    </row>
    <row r="205" spans="1:12" ht="48" x14ac:dyDescent="0.25">
      <c r="A205" s="4">
        <v>200</v>
      </c>
      <c r="B205" s="8" t="s">
        <v>276</v>
      </c>
      <c r="C205" s="8">
        <v>5190929654</v>
      </c>
      <c r="D205" s="8" t="s">
        <v>270</v>
      </c>
      <c r="E205" s="29" t="s">
        <v>225</v>
      </c>
      <c r="F205" s="12">
        <v>0</v>
      </c>
      <c r="G205" s="12">
        <v>0</v>
      </c>
      <c r="H205" s="12">
        <v>56900900</v>
      </c>
      <c r="I205" s="12">
        <v>44480000</v>
      </c>
      <c r="J205" s="12">
        <v>3520086.47</v>
      </c>
      <c r="K205" s="12">
        <v>347498.56</v>
      </c>
      <c r="L205" s="12">
        <v>3690948.96</v>
      </c>
    </row>
    <row r="206" spans="1:12" x14ac:dyDescent="0.25">
      <c r="F206" s="2"/>
      <c r="G206" s="2"/>
      <c r="H206" s="2"/>
      <c r="I206" s="2"/>
      <c r="J206" s="2"/>
      <c r="K206" s="2"/>
      <c r="L206" s="2"/>
    </row>
  </sheetData>
  <pageMargins left="1" right="1" top="1" bottom="1" header="0.5" footer="0.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Скрябина М.И.</dc:creator>
  <cp:lastModifiedBy>Кондрашова Мария Викторовна</cp:lastModifiedBy>
  <cp:lastPrinted>2021-10-27T06:35:17Z</cp:lastPrinted>
  <dcterms:created xsi:type="dcterms:W3CDTF">2020-11-09T12:32:20Z</dcterms:created>
  <dcterms:modified xsi:type="dcterms:W3CDTF">2023-10-16T14:43:24Z</dcterms:modified>
</cp:coreProperties>
</file>