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22980" windowHeight="9816"/>
  </bookViews>
  <sheets>
    <sheet name="Лист1" sheetId="1" r:id="rId1"/>
    <sheet name="Лист2" sheetId="2" r:id="rId2"/>
    <sheet name="Лист3" sheetId="3" r:id="rId3"/>
  </sheets>
  <definedNames>
    <definedName name="_ftnref1" localSheetId="0">Лист1!$B$210</definedName>
    <definedName name="_xlnm.Print_Area" localSheetId="0">Лист1!$A$1:$M$379</definedName>
  </definedNames>
  <calcPr calcId="145621"/>
</workbook>
</file>

<file path=xl/calcChain.xml><?xml version="1.0" encoding="utf-8"?>
<calcChain xmlns="http://schemas.openxmlformats.org/spreadsheetml/2006/main">
  <c r="F252" i="1" l="1"/>
  <c r="K335" i="1" l="1"/>
  <c r="F13" i="1" l="1"/>
  <c r="F14" i="1"/>
  <c r="F15" i="1"/>
  <c r="F16" i="1"/>
  <c r="F241" i="1" l="1"/>
  <c r="K95" i="1"/>
  <c r="F295" i="1" l="1"/>
  <c r="F291" i="1"/>
  <c r="F290" i="1"/>
  <c r="E8" i="1" l="1"/>
  <c r="E9" i="1"/>
  <c r="E10" i="1"/>
  <c r="E11" i="1"/>
  <c r="E12" i="1"/>
  <c r="D9" i="1"/>
  <c r="D10" i="1"/>
  <c r="D11" i="1"/>
  <c r="D12" i="1"/>
  <c r="D8" i="1"/>
  <c r="I155" i="1" l="1"/>
  <c r="F161" i="1" l="1"/>
  <c r="G205" i="1" l="1"/>
  <c r="F127" i="1" l="1"/>
  <c r="H250" i="1" l="1"/>
  <c r="H280" i="1" l="1"/>
  <c r="G280" i="1"/>
  <c r="H300" i="1" l="1"/>
  <c r="H230" i="1"/>
  <c r="G230" i="1"/>
  <c r="H335" i="1"/>
  <c r="G335" i="1"/>
  <c r="H320" i="1" l="1"/>
  <c r="I320" i="1"/>
  <c r="J320" i="1"/>
  <c r="G320" i="1"/>
  <c r="G185" i="1" l="1"/>
  <c r="F156" i="1" l="1"/>
  <c r="H135" i="1" l="1"/>
  <c r="G135" i="1"/>
  <c r="G90" i="1" l="1"/>
  <c r="J65" i="1" l="1"/>
  <c r="G65" i="1"/>
  <c r="G50" i="1" l="1"/>
  <c r="G8" i="1" l="1"/>
  <c r="H8" i="1" l="1"/>
  <c r="I8" i="1"/>
  <c r="J8" i="1"/>
  <c r="F186" i="1" l="1"/>
  <c r="F187" i="1"/>
  <c r="F306" i="1" l="1"/>
  <c r="F259" i="1" l="1"/>
  <c r="F191" i="1" l="1"/>
  <c r="K13" i="1" l="1"/>
  <c r="K18" i="1"/>
  <c r="K24" i="1"/>
  <c r="K29" i="1"/>
  <c r="K35" i="1"/>
  <c r="K40" i="1"/>
  <c r="K45" i="1"/>
  <c r="K50" i="1"/>
  <c r="K55" i="1"/>
  <c r="K60" i="1"/>
  <c r="K65" i="1"/>
  <c r="K70" i="1"/>
  <c r="K75" i="1"/>
  <c r="K80" i="1"/>
  <c r="K85" i="1"/>
  <c r="K90" i="1"/>
  <c r="K100" i="1"/>
  <c r="K105" i="1"/>
  <c r="K110" i="1"/>
  <c r="K115" i="1"/>
  <c r="K120" i="1"/>
  <c r="K125" i="1"/>
  <c r="K130" i="1"/>
  <c r="K135" i="1"/>
  <c r="K140" i="1"/>
  <c r="K145" i="1"/>
  <c r="K150" i="1"/>
  <c r="K155" i="1"/>
  <c r="K160" i="1"/>
  <c r="K165" i="1"/>
  <c r="K170" i="1"/>
  <c r="K175" i="1"/>
  <c r="K180" i="1"/>
  <c r="K185" i="1"/>
  <c r="K190" i="1"/>
  <c r="K195" i="1"/>
  <c r="K200" i="1"/>
  <c r="K205" i="1"/>
  <c r="K210" i="1"/>
  <c r="K215" i="1"/>
  <c r="K220" i="1"/>
  <c r="K225" i="1"/>
  <c r="K230" i="1"/>
  <c r="K235" i="1"/>
  <c r="K240" i="1"/>
  <c r="K245" i="1"/>
  <c r="K250" i="1"/>
  <c r="K255" i="1"/>
  <c r="K260" i="1"/>
  <c r="K265" i="1"/>
  <c r="K270" i="1"/>
  <c r="K275" i="1"/>
  <c r="K280" i="1"/>
  <c r="K285" i="1"/>
  <c r="K290" i="1"/>
  <c r="K295" i="1"/>
  <c r="K300" i="1"/>
  <c r="K305" i="1"/>
  <c r="K310" i="1"/>
  <c r="K315" i="1"/>
  <c r="K320" i="1"/>
  <c r="K325" i="1"/>
  <c r="K330" i="1"/>
  <c r="K340" i="1"/>
  <c r="K345" i="1"/>
  <c r="K350" i="1"/>
  <c r="K355" i="1"/>
  <c r="K360" i="1"/>
  <c r="K365" i="1"/>
  <c r="K370" i="1"/>
  <c r="K375" i="1"/>
  <c r="F277" i="1" l="1"/>
  <c r="F337" i="1"/>
  <c r="F338" i="1"/>
  <c r="F282" i="1"/>
  <c r="F342" i="1"/>
  <c r="F292" i="1"/>
  <c r="F367" i="1"/>
  <c r="F368" i="1"/>
  <c r="K9" i="1"/>
  <c r="K8" i="1" l="1"/>
  <c r="K11" i="1" s="1"/>
  <c r="F370" i="1"/>
  <c r="F296" i="1"/>
  <c r="F350" i="1"/>
  <c r="F330" i="1"/>
  <c r="F311" i="1"/>
  <c r="F365" i="1"/>
  <c r="F345" i="1"/>
  <c r="F360" i="1"/>
  <c r="F286" i="1"/>
  <c r="F325" i="1"/>
  <c r="F321" i="1"/>
  <c r="F375" i="1"/>
  <c r="F316" i="1"/>
  <c r="F301" i="1"/>
  <c r="F355" i="1"/>
  <c r="F335" i="1"/>
  <c r="F361" i="1"/>
  <c r="F341" i="1"/>
  <c r="F366" i="1"/>
  <c r="F346" i="1"/>
  <c r="F326" i="1"/>
  <c r="F371" i="1"/>
  <c r="F351" i="1"/>
  <c r="F331" i="1"/>
  <c r="F376" i="1"/>
  <c r="F356" i="1"/>
  <c r="F336" i="1"/>
  <c r="F276" i="1" l="1"/>
  <c r="F226" i="1"/>
  <c r="F232" i="1"/>
  <c r="F236" i="1"/>
  <c r="F231" i="1"/>
  <c r="F237" i="1"/>
  <c r="F216" i="1"/>
  <c r="F261" i="1"/>
  <c r="F221" i="1"/>
  <c r="F271" i="1"/>
  <c r="F315" i="1"/>
  <c r="F212" i="1"/>
  <c r="F246" i="1"/>
  <c r="F266" i="1"/>
  <c r="F256" i="1"/>
  <c r="F281" i="1"/>
  <c r="F251" i="1"/>
  <c r="F340" i="1"/>
  <c r="F222" i="1"/>
  <c r="F305" i="1"/>
  <c r="F320" i="1"/>
  <c r="F310" i="1"/>
  <c r="F217" i="1"/>
  <c r="K10" i="1"/>
  <c r="K12" i="1" s="1"/>
  <c r="K15" i="1" s="1"/>
  <c r="K14" i="1" l="1"/>
  <c r="F265" i="1"/>
  <c r="F208" i="1"/>
  <c r="F211" i="1"/>
  <c r="F255" i="1"/>
  <c r="F207" i="1"/>
  <c r="F254" i="1"/>
  <c r="F213" i="1"/>
  <c r="F201" i="1"/>
  <c r="F270" i="1"/>
  <c r="F285" i="1"/>
  <c r="F300" i="1"/>
  <c r="F275" i="1"/>
  <c r="K17" i="1" l="1"/>
  <c r="K16" i="1"/>
  <c r="F202" i="1"/>
  <c r="F215" i="1"/>
  <c r="F235" i="1"/>
  <c r="F181" i="1"/>
  <c r="F182" i="1"/>
  <c r="F196" i="1"/>
  <c r="F250" i="1"/>
  <c r="F240" i="1"/>
  <c r="F162" i="1"/>
  <c r="F280" i="1"/>
  <c r="F209" i="1"/>
  <c r="F167" i="1"/>
  <c r="F171" i="1"/>
  <c r="F260" i="1"/>
  <c r="F176" i="1"/>
  <c r="F230" i="1"/>
  <c r="F200" i="1"/>
  <c r="F206" i="1"/>
  <c r="F98" i="1" l="1"/>
  <c r="F116" i="1"/>
  <c r="F157" i="1"/>
  <c r="F225" i="1"/>
  <c r="F166" i="1"/>
  <c r="F108" i="1"/>
  <c r="F210" i="1"/>
  <c r="F245" i="1"/>
  <c r="F131" i="1"/>
  <c r="F205" i="1"/>
  <c r="F107" i="1"/>
  <c r="F224" i="1"/>
  <c r="F93" i="1"/>
  <c r="F141" i="1"/>
  <c r="F146" i="1"/>
  <c r="K26" i="1" l="1"/>
  <c r="F81" i="1"/>
  <c r="F220" i="1"/>
  <c r="F152" i="1"/>
  <c r="F185" i="1"/>
  <c r="F102" i="1"/>
  <c r="F106" i="1"/>
  <c r="F111" i="1"/>
  <c r="F137" i="1"/>
  <c r="F101" i="1"/>
  <c r="F175" i="1"/>
  <c r="F121" i="1"/>
  <c r="F160" i="1"/>
  <c r="F195" i="1"/>
  <c r="F172" i="1"/>
  <c r="F97" i="1"/>
  <c r="F136" i="1"/>
  <c r="F122" i="1"/>
  <c r="F180" i="1"/>
  <c r="F151" i="1"/>
  <c r="F145" i="1"/>
  <c r="K25" i="1" l="1"/>
  <c r="K27" i="1" s="1"/>
  <c r="F92" i="1"/>
  <c r="F117" i="1"/>
  <c r="F170" i="1"/>
  <c r="F126" i="1"/>
  <c r="F140" i="1"/>
  <c r="F190" i="1"/>
  <c r="F96" i="1"/>
  <c r="F20" i="1"/>
  <c r="F47" i="1"/>
  <c r="F150" i="1"/>
  <c r="F86" i="1"/>
  <c r="F76" i="1"/>
  <c r="F155" i="1"/>
  <c r="F32" i="1"/>
  <c r="F87" i="1"/>
  <c r="K28" i="1" l="1"/>
  <c r="F91" i="1"/>
  <c r="F67" i="1"/>
  <c r="F135" i="1"/>
  <c r="F46" i="1"/>
  <c r="F95" i="1"/>
  <c r="F71" i="1"/>
  <c r="F72" i="1"/>
  <c r="F26" i="1"/>
  <c r="F165" i="1"/>
  <c r="F100" i="1"/>
  <c r="F90" i="1"/>
  <c r="F115" i="1"/>
  <c r="F61" i="1"/>
  <c r="F85" i="1"/>
  <c r="F120" i="1"/>
  <c r="F31" i="1" l="1"/>
  <c r="F110" i="1"/>
  <c r="F56" i="1"/>
  <c r="F77" i="1"/>
  <c r="F19" i="1"/>
  <c r="F50" i="1"/>
  <c r="F51" i="1"/>
  <c r="F130" i="1"/>
  <c r="F60" i="1"/>
  <c r="F66" i="1"/>
  <c r="F80" i="1"/>
  <c r="F125" i="1"/>
  <c r="F45" i="1"/>
  <c r="K36" i="1" l="1"/>
  <c r="K38" i="1" s="1"/>
  <c r="F70" i="1"/>
  <c r="F105" i="1"/>
  <c r="F11" i="1"/>
  <c r="F12" i="1"/>
  <c r="F30" i="1"/>
  <c r="F18" i="1"/>
  <c r="F41" i="1"/>
  <c r="F40" i="1"/>
  <c r="F75" i="1"/>
  <c r="F25" i="1"/>
  <c r="F65" i="1"/>
  <c r="F37" i="1"/>
  <c r="F36" i="1"/>
  <c r="K37" i="1" l="1"/>
  <c r="K39" i="1" s="1"/>
  <c r="K42" i="1" s="1"/>
  <c r="F24" i="1"/>
  <c r="F35" i="1"/>
  <c r="F29" i="1"/>
  <c r="F55" i="1"/>
  <c r="K41" i="1" l="1"/>
  <c r="K44" i="1" s="1"/>
  <c r="F10" i="1"/>
  <c r="F9" i="1"/>
  <c r="K43" i="1" l="1"/>
  <c r="K46" i="1" s="1"/>
  <c r="K48" i="1" s="1"/>
  <c r="F8" i="1"/>
  <c r="K47" i="1" l="1"/>
  <c r="K49" i="1" s="1"/>
  <c r="K52" i="1" s="1"/>
  <c r="K51" i="1" l="1"/>
  <c r="K54" i="1" s="1"/>
  <c r="K53" i="1" l="1"/>
  <c r="K56" i="1" s="1"/>
  <c r="K58" i="1" s="1"/>
  <c r="K57" i="1" l="1"/>
  <c r="K59" i="1" s="1"/>
  <c r="K62" i="1" s="1"/>
  <c r="K61" i="1" l="1"/>
  <c r="K64" i="1" s="1"/>
  <c r="K63" i="1" l="1"/>
  <c r="K67" i="1"/>
  <c r="K66" i="1" l="1"/>
  <c r="K69" i="1" s="1"/>
  <c r="K68" i="1" l="1"/>
  <c r="K71" i="1" s="1"/>
  <c r="K73" i="1" s="1"/>
  <c r="K72" i="1" l="1"/>
  <c r="K74" i="1" s="1"/>
  <c r="K77" i="1" s="1"/>
  <c r="K76" i="1" l="1"/>
  <c r="K79" i="1" s="1"/>
  <c r="K78" i="1" l="1"/>
  <c r="K81" i="1" s="1"/>
  <c r="K83" i="1" s="1"/>
  <c r="K82" i="1" l="1"/>
  <c r="K84" i="1" s="1"/>
  <c r="K87" i="1" s="1"/>
  <c r="K86" i="1" l="1"/>
  <c r="K89" i="1" s="1"/>
  <c r="K88" i="1" l="1"/>
  <c r="K91" i="1" s="1"/>
  <c r="K93" i="1" s="1"/>
  <c r="K92" i="1" l="1"/>
  <c r="K94" i="1" s="1"/>
  <c r="K97" i="1" s="1"/>
  <c r="K96" i="1" l="1"/>
  <c r="K99" i="1" s="1"/>
  <c r="K98" i="1" l="1"/>
  <c r="K101" i="1" s="1"/>
  <c r="K103" i="1" s="1"/>
  <c r="K102" i="1" l="1"/>
  <c r="K104" i="1" s="1"/>
  <c r="K107" i="1" s="1"/>
  <c r="K106" i="1" l="1"/>
  <c r="K109" i="1" s="1"/>
  <c r="K108" i="1" l="1"/>
  <c r="K111" i="1" s="1"/>
  <c r="K113" i="1" s="1"/>
  <c r="K112" i="1" l="1"/>
  <c r="K114" i="1" s="1"/>
  <c r="K117" i="1" s="1"/>
  <c r="K116" i="1" l="1"/>
  <c r="K119" i="1" s="1"/>
  <c r="K118" i="1" l="1"/>
  <c r="K121" i="1" s="1"/>
  <c r="K123" i="1" s="1"/>
  <c r="K122" i="1" l="1"/>
  <c r="K124" i="1" s="1"/>
  <c r="K127" i="1" s="1"/>
  <c r="K126" i="1" l="1"/>
  <c r="K128" i="1" s="1"/>
  <c r="K129" i="1" l="1"/>
  <c r="K131" i="1" s="1"/>
  <c r="K132" i="1" l="1"/>
  <c r="K134" i="1" s="1"/>
  <c r="K133" i="1"/>
  <c r="K137" i="1" l="1"/>
  <c r="K136" i="1"/>
  <c r="K139" i="1" l="1"/>
  <c r="K138" i="1"/>
  <c r="K141" i="1" l="1"/>
  <c r="K143" i="1" s="1"/>
  <c r="K142" i="1"/>
  <c r="K144" i="1" l="1"/>
  <c r="K147" i="1" s="1"/>
  <c r="K146" i="1" l="1"/>
  <c r="K149" i="1" s="1"/>
  <c r="K148" i="1" l="1"/>
  <c r="K151" i="1"/>
  <c r="K153" i="1" s="1"/>
  <c r="K152" i="1"/>
  <c r="K154" i="1" l="1"/>
  <c r="K157" i="1" s="1"/>
  <c r="K156" i="1" l="1"/>
  <c r="K159" i="1" s="1"/>
  <c r="K158" i="1" l="1"/>
  <c r="K161" i="1" s="1"/>
  <c r="K163" i="1" s="1"/>
  <c r="K162" i="1" l="1"/>
  <c r="K164" i="1" s="1"/>
  <c r="K167" i="1" s="1"/>
  <c r="K166" i="1" l="1"/>
  <c r="K169" i="1" s="1"/>
  <c r="K168" i="1" l="1"/>
  <c r="K171" i="1" s="1"/>
  <c r="K173" i="1" s="1"/>
  <c r="K172" i="1" l="1"/>
  <c r="K174" i="1" s="1"/>
  <c r="K177" i="1" s="1"/>
  <c r="K176" i="1" l="1"/>
  <c r="K178" i="1" s="1"/>
  <c r="K179" i="1" l="1"/>
  <c r="K181" i="1" s="1"/>
  <c r="K183" i="1" s="1"/>
  <c r="K182" i="1" l="1"/>
  <c r="K184" i="1" s="1"/>
  <c r="K187" i="1" s="1"/>
  <c r="K186" i="1" l="1"/>
  <c r="K188" i="1" s="1"/>
  <c r="K189" i="1" l="1"/>
  <c r="K191" i="1" s="1"/>
  <c r="K193" i="1" s="1"/>
  <c r="K192" i="1" l="1"/>
  <c r="K194" i="1" s="1"/>
  <c r="K197" i="1" s="1"/>
  <c r="K196" i="1" l="1"/>
  <c r="K199" i="1" s="1"/>
  <c r="K198" i="1" l="1"/>
  <c r="K201" i="1" s="1"/>
  <c r="K203" i="1" s="1"/>
  <c r="K202" i="1" l="1"/>
  <c r="K204" i="1" s="1"/>
  <c r="K206" i="1" l="1"/>
  <c r="K208" i="1" s="1"/>
  <c r="K207" i="1" l="1"/>
  <c r="K209" i="1" s="1"/>
  <c r="K212" i="1" s="1"/>
  <c r="K211" i="1" l="1"/>
  <c r="K214" i="1" s="1"/>
  <c r="K213" i="1" l="1"/>
  <c r="K216" i="1" s="1"/>
  <c r="K218" i="1" s="1"/>
  <c r="K217" i="1" l="1"/>
  <c r="K219" i="1" s="1"/>
  <c r="K222" i="1" s="1"/>
  <c r="K221" i="1" l="1"/>
  <c r="K224" i="1" s="1"/>
  <c r="K223" i="1" l="1"/>
  <c r="K226" i="1" s="1"/>
  <c r="K228" i="1" s="1"/>
  <c r="K227" i="1" l="1"/>
  <c r="K229" i="1" s="1"/>
  <c r="K232" i="1" s="1"/>
  <c r="K231" i="1" l="1"/>
  <c r="K234" i="1" s="1"/>
  <c r="K233" i="1" l="1"/>
  <c r="K236" i="1" s="1"/>
  <c r="K238" i="1" s="1"/>
  <c r="K237" i="1" l="1"/>
  <c r="K239" i="1" s="1"/>
  <c r="K242" i="1" s="1"/>
  <c r="K241" i="1" l="1"/>
  <c r="K243" i="1" s="1"/>
  <c r="K244" i="1" l="1"/>
  <c r="K246" i="1" s="1"/>
  <c r="K248" i="1" s="1"/>
  <c r="K247" i="1" l="1"/>
  <c r="K249" i="1" s="1"/>
  <c r="K252" i="1" s="1"/>
  <c r="K251" i="1" l="1"/>
  <c r="K254" i="1" s="1"/>
  <c r="K253" i="1" l="1"/>
  <c r="K256" i="1" s="1"/>
  <c r="K258" i="1" s="1"/>
  <c r="K257" i="1" l="1"/>
  <c r="K259" i="1" s="1"/>
  <c r="K262" i="1" s="1"/>
  <c r="K261" i="1" l="1"/>
  <c r="K264" i="1" s="1"/>
  <c r="K263" i="1" l="1"/>
  <c r="K266" i="1" s="1"/>
  <c r="K268" i="1" s="1"/>
  <c r="K267" i="1" l="1"/>
  <c r="K269" i="1" s="1"/>
  <c r="K272" i="1" s="1"/>
  <c r="K271" i="1" l="1"/>
  <c r="K274" i="1" s="1"/>
  <c r="K273" i="1" l="1"/>
  <c r="K276" i="1" s="1"/>
  <c r="K278" i="1" s="1"/>
  <c r="K277" i="1" l="1"/>
  <c r="K279" i="1" s="1"/>
  <c r="K282" i="1" s="1"/>
  <c r="K281" i="1" l="1"/>
  <c r="K284" i="1" s="1"/>
  <c r="K283" i="1" l="1"/>
  <c r="K286" i="1" s="1"/>
  <c r="K288" i="1" s="1"/>
  <c r="K287" i="1" l="1"/>
  <c r="K289" i="1" s="1"/>
  <c r="K292" i="1" s="1"/>
  <c r="K291" i="1" l="1"/>
  <c r="K294" i="1" s="1"/>
  <c r="K293" i="1" l="1"/>
  <c r="K296" i="1" s="1"/>
  <c r="K298" i="1" s="1"/>
  <c r="K297" i="1" l="1"/>
  <c r="K299" i="1" s="1"/>
  <c r="K302" i="1" s="1"/>
  <c r="K301" i="1" l="1"/>
  <c r="K304" i="1" s="1"/>
  <c r="K303" i="1" l="1"/>
  <c r="K306" i="1" s="1"/>
  <c r="K308" i="1" s="1"/>
  <c r="K307" i="1" l="1"/>
  <c r="K309" i="1" s="1"/>
  <c r="K312" i="1" s="1"/>
  <c r="K311" i="1" l="1"/>
  <c r="K314" i="1" s="1"/>
  <c r="K313" i="1" l="1"/>
  <c r="K316" i="1" s="1"/>
  <c r="K318" i="1" s="1"/>
  <c r="K317" i="1" l="1"/>
  <c r="K319" i="1" s="1"/>
  <c r="K322" i="1" s="1"/>
  <c r="K321" i="1" l="1"/>
  <c r="K324" i="1" s="1"/>
  <c r="K323" i="1" l="1"/>
  <c r="K326" i="1" s="1"/>
  <c r="K328" i="1" s="1"/>
  <c r="K327" i="1" l="1"/>
  <c r="K329" i="1" s="1"/>
  <c r="K332" i="1" s="1"/>
  <c r="K331" i="1" l="1"/>
  <c r="K333" i="1" s="1"/>
  <c r="K334" i="1" l="1"/>
  <c r="K337" i="1" s="1"/>
  <c r="K336" i="1" l="1"/>
  <c r="K338" i="1" s="1"/>
  <c r="K339" i="1" l="1"/>
  <c r="K342" i="1" s="1"/>
  <c r="K341" i="1" l="1"/>
  <c r="K344" i="1" s="1"/>
  <c r="K343" i="1" l="1"/>
  <c r="K346" i="1" s="1"/>
  <c r="K348" i="1" s="1"/>
  <c r="K347" i="1" l="1"/>
  <c r="K349" i="1" s="1"/>
  <c r="K352" i="1" s="1"/>
  <c r="K351" i="1" l="1"/>
  <c r="K354" i="1" s="1"/>
  <c r="K353" i="1" l="1"/>
  <c r="K356" i="1" s="1"/>
  <c r="K358" i="1" s="1"/>
  <c r="K357" i="1" l="1"/>
  <c r="K359" i="1" s="1"/>
  <c r="K362" i="1" s="1"/>
  <c r="K361" i="1" l="1"/>
  <c r="K363" i="1" s="1"/>
  <c r="K364" i="1" l="1"/>
  <c r="K367" i="1" s="1"/>
  <c r="K366" i="1" l="1"/>
  <c r="K368" i="1" s="1"/>
  <c r="K369" i="1" l="1"/>
  <c r="K372" i="1" s="1"/>
  <c r="K371" i="1" l="1"/>
  <c r="K374" i="1" s="1"/>
  <c r="K373" i="1" l="1"/>
  <c r="K377" i="1" s="1"/>
  <c r="K376" i="1" l="1"/>
  <c r="K378" i="1" s="1"/>
  <c r="K379" i="1" l="1"/>
</calcChain>
</file>

<file path=xl/sharedStrings.xml><?xml version="1.0" encoding="utf-8"?>
<sst xmlns="http://schemas.openxmlformats.org/spreadsheetml/2006/main" count="668" uniqueCount="266">
  <si>
    <t>№ п/п</t>
  </si>
  <si>
    <t>Объемы и источники финансирования 
(тыс. руб.)</t>
  </si>
  <si>
    <t>Выполнение  мероприятий</t>
  </si>
  <si>
    <t>Фактическое исполнение</t>
  </si>
  <si>
    <t>Всего</t>
  </si>
  <si>
    <t>Да</t>
  </si>
  <si>
    <t>Частич-но</t>
  </si>
  <si>
    <t>Нет</t>
  </si>
  <si>
    <t>Муниципальная программа, подпрограмма</t>
  </si>
  <si>
    <t>Источ-ник</t>
  </si>
  <si>
    <t>План на 2023 год</t>
  </si>
  <si>
    <t xml:space="preserve">Степень выполне-ния </t>
  </si>
  <si>
    <t>ОБ</t>
  </si>
  <si>
    <t>ФБ</t>
  </si>
  <si>
    <t>МБ</t>
  </si>
  <si>
    <t>Всего по муниципальным программам (далее - МП)</t>
  </si>
  <si>
    <t xml:space="preserve">Подпрограмма «Модернизация образования в городе Мурманске» </t>
  </si>
  <si>
    <t>Подпрограмма «Организация отдыха, оздоровления и занятости детей и молодежи города Мурманска»</t>
  </si>
  <si>
    <t>Подпрограмма «Обеспечение предоставления муниципальных услуг (работ) в сфере дошкольного, общего и дополнительного образования»</t>
  </si>
  <si>
    <t xml:space="preserve">Подпрограмма «Школьное питание» </t>
  </si>
  <si>
    <t xml:space="preserve">Подпрограмма «Молодежь Мурманска» </t>
  </si>
  <si>
    <t>1.1</t>
  </si>
  <si>
    <t>1.2</t>
  </si>
  <si>
    <t>1.3</t>
  </si>
  <si>
    <t>1.4</t>
  </si>
  <si>
    <t>1.5.</t>
  </si>
  <si>
    <t>1.6</t>
  </si>
  <si>
    <t>2.</t>
  </si>
  <si>
    <t>МП «Охрана здоровья населения города Мурманска»</t>
  </si>
  <si>
    <t>МП «Развитие образования»</t>
  </si>
  <si>
    <t>Подпрограмма «Формирование здорового образа жизни населения города Мурманска»</t>
  </si>
  <si>
    <t>Подпрограмма «Комплексные меры по профилактике наркомании в городе Мурманске»</t>
  </si>
  <si>
    <t>2.1</t>
  </si>
  <si>
    <t>2.2</t>
  </si>
  <si>
    <t>3</t>
  </si>
  <si>
    <t>МП «Социальная поддержка»</t>
  </si>
  <si>
    <t>Подпрограмма «Оказание мер социальной поддержки детям-сиротам и детям, оставшимся без попечения родителей, лицам из их числа»</t>
  </si>
  <si>
    <t>Подпрограмма «Социальная поддержка отдельных категорий граждан»</t>
  </si>
  <si>
    <t>Подпрограмма «Создание доступной среды для инвалидов и других маломобильных групп населения на территории города Мурманска»</t>
  </si>
  <si>
    <t>3.1</t>
  </si>
  <si>
    <t>3.2</t>
  </si>
  <si>
    <t>3.3</t>
  </si>
  <si>
    <t>3.4</t>
  </si>
  <si>
    <t>4</t>
  </si>
  <si>
    <t>МП «Развитие культуры»</t>
  </si>
  <si>
    <t xml:space="preserve">Подпрограмма «Развитие и модернизация муниципальных учреждений в сфере культуры и искусства» </t>
  </si>
  <si>
    <t xml:space="preserve">Подпрограмма «Ремонт и содержание общественных территорий города Мурманска» </t>
  </si>
  <si>
    <t>КК</t>
  </si>
  <si>
    <t xml:space="preserve">Подпрограмма «Развитие творческого потенциала жителей города Мурманска» </t>
  </si>
  <si>
    <t>4.1</t>
  </si>
  <si>
    <t>4.2.</t>
  </si>
  <si>
    <t>4.3</t>
  </si>
  <si>
    <t>4.4</t>
  </si>
  <si>
    <t>МП «Развитие физической культуры и спорта»</t>
  </si>
  <si>
    <t>5</t>
  </si>
  <si>
    <t xml:space="preserve">Подпрограмма «Массовый спорт и подготовка спортивного резерва» </t>
  </si>
  <si>
    <t xml:space="preserve">Подпрограмма «Развитие спортивной инфраструктуры» </t>
  </si>
  <si>
    <t>5.1</t>
  </si>
  <si>
    <t>5.2</t>
  </si>
  <si>
    <t>5.3</t>
  </si>
  <si>
    <t>6.</t>
  </si>
  <si>
    <t>МП «Развитие конкурентоспособной экономики»</t>
  </si>
  <si>
    <t xml:space="preserve">Подпрограмма «Повышение инвестиционной и туристской привлекательности города Мурманска» </t>
  </si>
  <si>
    <t xml:space="preserve">Подпрограмма «Развитие и поддержка малого и среднего предпринимательства в городе Мурманске» </t>
  </si>
  <si>
    <t>6.1</t>
  </si>
  <si>
    <t>6.2</t>
  </si>
  <si>
    <t>6.3</t>
  </si>
  <si>
    <t>МП «Развитие транспортной системы»</t>
  </si>
  <si>
    <t>7</t>
  </si>
  <si>
    <t xml:space="preserve">Подпрограмма «Развитие транспортной инфраструктуры» </t>
  </si>
  <si>
    <t xml:space="preserve">Подпрограмма «Повышение безопасности дорожного движения и снижение дорожно-транспортного травматизма» </t>
  </si>
  <si>
    <t xml:space="preserve">Подпрограмма «Содержание и ремонт улично-дорожной сети и объектов благоустройства» </t>
  </si>
  <si>
    <t xml:space="preserve">Подпрограмма «Транспортное обслуживание населения» </t>
  </si>
  <si>
    <t>7.1</t>
  </si>
  <si>
    <t>7.2</t>
  </si>
  <si>
    <t>7.3</t>
  </si>
  <si>
    <t>7.4</t>
  </si>
  <si>
    <t>7.5</t>
  </si>
  <si>
    <t>8</t>
  </si>
  <si>
    <t>МП «Управление имуществом»</t>
  </si>
  <si>
    <t>Подпрограмма «Создание условий для эффективного использования муниципального имущества города Мурманска»</t>
  </si>
  <si>
    <t xml:space="preserve">Подпрограмма «Реформирование и регулирование земельных и имущественных отношений на территории муниципального образования город Мурманск» </t>
  </si>
  <si>
    <t>8.1</t>
  </si>
  <si>
    <t>8.2</t>
  </si>
  <si>
    <t>8.3</t>
  </si>
  <si>
    <t>9.</t>
  </si>
  <si>
    <t>МП «Жилищная политика»</t>
  </si>
  <si>
    <t xml:space="preserve">Подпрограмма «Расселение граждан из многоквартирных домов, признанных аварийными после 01.01.2017» </t>
  </si>
  <si>
    <t xml:space="preserve">Подпрограмма «Обеспечение жильем молодых и многодетных семей города Мурманска» </t>
  </si>
  <si>
    <t>Подпрограмма «Улучшение жилищных условий малоимущих граждан, состоящих на учете в качестве нуждающихся в жилых помещениях, предоставляемых по договорам социального найма»</t>
  </si>
  <si>
    <t>Подпрограмма «Расселение граждан из многоквартирных домов, признанных аварийными до 01.01.2017»</t>
  </si>
  <si>
    <t>9.1</t>
  </si>
  <si>
    <t>9.2</t>
  </si>
  <si>
    <t>9.3</t>
  </si>
  <si>
    <t>9.4</t>
  </si>
  <si>
    <t>10</t>
  </si>
  <si>
    <t>МП «Градостроительная политика»</t>
  </si>
  <si>
    <t xml:space="preserve">Подпрограмма «Поддержка и стимулирование строительства на территории города Мурманска» </t>
  </si>
  <si>
    <t xml:space="preserve">Подпрограмма «Наружная реклама города Мурманска» </t>
  </si>
  <si>
    <t>10.1</t>
  </si>
  <si>
    <t>10.2</t>
  </si>
  <si>
    <t>10.3</t>
  </si>
  <si>
    <t>11</t>
  </si>
  <si>
    <t>МП «Жилищно-коммунальное хозяйство»</t>
  </si>
  <si>
    <t xml:space="preserve">Подпрограмма «Энергосбережение и повышение энергетической эффективности на территории муниципального образования город Мурманск» </t>
  </si>
  <si>
    <t xml:space="preserve">Подпрограмма «Подготовка объектов жилищно-коммунального хозяйства муниципального образования город Мурманск к работе в осенне-зимней период» </t>
  </si>
  <si>
    <t xml:space="preserve">Подпрограмма «Стимулирование и поддержка инициатив граждан по управлению многоквартирными домами на территории муниципального образования город Мурманск» </t>
  </si>
  <si>
    <t xml:space="preserve">Подпрограмма «Представление интересов муниципального образования город Мурманск как собственника жилых помещений в многоквартирных домах» </t>
  </si>
  <si>
    <t>11.1</t>
  </si>
  <si>
    <t>11.2</t>
  </si>
  <si>
    <t>11.3</t>
  </si>
  <si>
    <t>11.4</t>
  </si>
  <si>
    <t>11.5</t>
  </si>
  <si>
    <t>12</t>
  </si>
  <si>
    <t>МП «Обеспечение экологической безопасности и улучшение окружающей среды муниципального образования город Мурманск»</t>
  </si>
  <si>
    <t xml:space="preserve">Подпрограмма «Охрана окружающей среды в городе Мурманске» </t>
  </si>
  <si>
    <t>Подпрограмма «Реализация мероприятий по осуществлению деятельности по обращению с животными без владельцев»</t>
  </si>
  <si>
    <t xml:space="preserve">Подпрограмма «Расширение городского кладбища на 7-8 км автодороги Кола-Мурмаши» </t>
  </si>
  <si>
    <t>12.1</t>
  </si>
  <si>
    <t>12.2</t>
  </si>
  <si>
    <t>12.3</t>
  </si>
  <si>
    <t>13</t>
  </si>
  <si>
    <t>МП «Обеспечение безопасности проживания»</t>
  </si>
  <si>
    <t>Подпрограмма «Профилактика правонарушений, экстремизма, терроризма и межнациональных (межэтнических) конфликтов в городе Мурманске»</t>
  </si>
  <si>
    <t xml:space="preserve">Подпрограмма «Реализация государственной политики в области гражданской обороны, защиты населения и территорий от чрезвычайных ситуаций природного и техногенного характера» </t>
  </si>
  <si>
    <t xml:space="preserve">Подпрограмма «Обеспечение первичных мер пожарной безопасности» </t>
  </si>
  <si>
    <t>13.1</t>
  </si>
  <si>
    <t>13.2</t>
  </si>
  <si>
    <t>13.3</t>
  </si>
  <si>
    <t>14</t>
  </si>
  <si>
    <t>МП «Управление муниципальными финансами»</t>
  </si>
  <si>
    <t>Подпрограмма «Совершенствование организации деятельности органов местного самоуправления»</t>
  </si>
  <si>
    <t>14.1</t>
  </si>
  <si>
    <t>14.2</t>
  </si>
  <si>
    <t>15</t>
  </si>
  <si>
    <t>МП «Развитие муниципального самоуправления и гражданского общества»</t>
  </si>
  <si>
    <t>Подпрограмма «Информатизация органов управления муниципального образования город Мурманск»</t>
  </si>
  <si>
    <t>Подпрограмма «Информирование населения о деятельности органов местного самоуправления муниципального образования город Мурманск»</t>
  </si>
  <si>
    <t>Подпрограмма «Обслуживание деятельности органов местного самоуправления муниципального образования город Мурманск, учреждений в области молодежной политики, физической культуры и спорта»</t>
  </si>
  <si>
    <t>Подпрограмма «Поддержка общественных и гражданских инициатив в городе Мурманске»</t>
  </si>
  <si>
    <t>Подпрограмма «Противодействие коррупции в муниципальном образовании город Мурманск»</t>
  </si>
  <si>
    <t>15.1</t>
  </si>
  <si>
    <t>15.2</t>
  </si>
  <si>
    <t>15.3</t>
  </si>
  <si>
    <t>15.4</t>
  </si>
  <si>
    <t>15.5</t>
  </si>
  <si>
    <t>15.6</t>
  </si>
  <si>
    <t>16</t>
  </si>
  <si>
    <t>МП «Формирование современной городской среды на территории муниципального образования город Мурманск»</t>
  </si>
  <si>
    <t>16.1</t>
  </si>
  <si>
    <t>Подпрограмма «Обеспечение комплексного благоустройства территорий муниципального образования город Мурманск»</t>
  </si>
  <si>
    <t>КО, КТРиС, КСПВООДМ, КРГХ</t>
  </si>
  <si>
    <t>КО</t>
  </si>
  <si>
    <t>-</t>
  </si>
  <si>
    <t xml:space="preserve">КО, КСПВООДМ </t>
  </si>
  <si>
    <t>КСПВООДМ</t>
  </si>
  <si>
    <t xml:space="preserve">КСПВООДМ, КФКСиОЗ, КК, КО </t>
  </si>
  <si>
    <t>КФКСиОЗ, КО</t>
  </si>
  <si>
    <t xml:space="preserve">КО, КТРиС </t>
  </si>
  <si>
    <t>КО, КИО, КТРиС</t>
  </si>
  <si>
    <t xml:space="preserve">КСПВООДМ, КТРиС, КРГХ, КЖП </t>
  </si>
  <si>
    <t>КО, КСПВООДМ, КК, КТРиС</t>
  </si>
  <si>
    <t>КСПВООДМ, КО, КИО, КТРиС, КРГХ, КЖП, КК</t>
  </si>
  <si>
    <t>КК, КТРиС</t>
  </si>
  <si>
    <t xml:space="preserve">КФКСиОЗ </t>
  </si>
  <si>
    <t>КФКСиОЗ, КТРиС</t>
  </si>
  <si>
    <t>Ответственные исполнители, соисполнители</t>
  </si>
  <si>
    <t xml:space="preserve">КЭР, СД, АГМ, КСП, КИО, КСПВООДМ, КК, КФКСИОЗ, КО, УФ, КРГХ, КТРИС, КЖП </t>
  </si>
  <si>
    <t>КЭР, КИО</t>
  </si>
  <si>
    <t>КЭР</t>
  </si>
  <si>
    <t>КРГХ, КТРиС</t>
  </si>
  <si>
    <t>КРГХ, КО</t>
  </si>
  <si>
    <t>КРГХ</t>
  </si>
  <si>
    <t>КРГХ, КТРиС, КО</t>
  </si>
  <si>
    <t>КИО, КТРиС</t>
  </si>
  <si>
    <t>КИО</t>
  </si>
  <si>
    <t>КТРиС</t>
  </si>
  <si>
    <t xml:space="preserve">КЭР, КСПВООДМ </t>
  </si>
  <si>
    <t>КИО, КТРиС, КЭР, КСПВООДМ</t>
  </si>
  <si>
    <t>КЖП</t>
  </si>
  <si>
    <t>КТРиС, КЖП</t>
  </si>
  <si>
    <t>КЖП, КТРиС</t>
  </si>
  <si>
    <t xml:space="preserve">АГМ, КО, КК, КСПВООДМ, КФКСиОЗ </t>
  </si>
  <si>
    <t>АГМ</t>
  </si>
  <si>
    <t>КО, КОЗ, КК, КФКСиОЗ, КСПВООДМ, КИО, КТРИС, КЖП, КРГХ, КЭР, КС, УФ, АГМ, СД, КСП</t>
  </si>
  <si>
    <t>УФ</t>
  </si>
  <si>
    <t>АГМ, СД, КСПВООДМ</t>
  </si>
  <si>
    <t>АГМ, СД</t>
  </si>
  <si>
    <t>Ключевые результаты реализации мероприятий</t>
  </si>
  <si>
    <r>
      <t>Степень выполнения мероприятий рассчитывается как отношение числа полностью выполненных мероприятий (</t>
    </r>
    <r>
      <rPr>
        <i/>
        <u/>
        <sz val="11"/>
        <color theme="1"/>
        <rFont val="Times New Roman"/>
        <family val="1"/>
        <charset val="204"/>
      </rPr>
      <t>без учета частично выполненных)</t>
    </r>
    <r>
      <rPr>
        <i/>
        <sz val="11"/>
        <color theme="1"/>
        <rFont val="Times New Roman"/>
        <family val="1"/>
        <charset val="204"/>
      </rPr>
      <t xml:space="preserve"> к общему числу мероприятий</t>
    </r>
  </si>
  <si>
    <t>ВБ</t>
  </si>
  <si>
    <t>Степень освоения средств</t>
  </si>
  <si>
    <t>Деятельность комитета по образованию администрации города Мурманска обеспечивается своевременно</t>
  </si>
  <si>
    <t>Деятельность комитета по социальной поддержке, взаимодействию с общественными организациями и делам молодежи администрации города Мурманска обеспечивается своевременно</t>
  </si>
  <si>
    <t>Деятельность управления финансов администрации города Мурманска обеспечивается своевременно</t>
  </si>
  <si>
    <t>КРГХ, КК</t>
  </si>
  <si>
    <t>Обслуживание деятельности органов местного самоуправления муниципального образования город Мурманск, учреждений в области молодежной политики, физической культуры и спорта осуществляется своевременно</t>
  </si>
  <si>
    <t>Деятельность администрации города Мурманска обеспечивается своевременно</t>
  </si>
  <si>
    <t>Деятельность комитета территориального развития и строительства администрации города Мурманска обеспечивается своевременно</t>
  </si>
  <si>
    <t>КТРиС, КРГХ</t>
  </si>
  <si>
    <t>Деятельность комитета по жилищной политике администрации города Мурманска обеспечивается своевременно</t>
  </si>
  <si>
    <t>Деятельность комитета по развитию городского хозяйства администрации города Мурманска обеспечивается своевременно</t>
  </si>
  <si>
    <t>Подпрограмма «Развитие системы образования города Мурманска через эффективное выполнение муниципальных функций»</t>
  </si>
  <si>
    <t xml:space="preserve">Подпрограмма «Обеспечение деятельности комитета по социальной поддержке, взаимодействию с общественными организациями и делам молодежи администрации города Мурманска» </t>
  </si>
  <si>
    <t xml:space="preserve">Подпрограмма «Обеспечение деятельности комитета по культуре администрации города Мурманска» </t>
  </si>
  <si>
    <t>Подпрограмма «Обеспечение деятельности комитета по физической культуре и спорту администрации города Мурманска»</t>
  </si>
  <si>
    <t>Подпрограмма «Обеспечение деятельности комитета по экономическому развитию администрации города Мурманска»</t>
  </si>
  <si>
    <t xml:space="preserve">Подпрограмма «Обеспечение деятельности комитета по развитию городского хозяйства администрации города Мурманска» </t>
  </si>
  <si>
    <t>Подпрограмма «Обеспечение деятельности комитета имущественных отношений города Мурманска»</t>
  </si>
  <si>
    <t xml:space="preserve">Подпрограмма «Обеспечение деятельности комитета градостроительства и территориального развития администрации города Мурманска» </t>
  </si>
  <si>
    <t xml:space="preserve">Подпрограмма «Обеспечение деятельности комитета по жилищной политике администрации города Мурманска» </t>
  </si>
  <si>
    <t xml:space="preserve">Подпрограмма «Обеспечение эффективного управления муниципальными финансами» </t>
  </si>
  <si>
    <t xml:space="preserve">Подпрограмма «Обеспечение деятельности администрации города Мурманска» </t>
  </si>
  <si>
    <t>Деятельность комитета по культуре администрации города Мурманска обеспечивается своевременно</t>
  </si>
  <si>
    <t>Деятельность комитета по физической культуре, спорту и охране здоровья администрации города Мурманска обеспечивается своевременно</t>
  </si>
  <si>
    <t>Деятельность комитета по экономическому развитию администрации города Мурманска обеспечивается своевременно</t>
  </si>
  <si>
    <t>Деятельность комитета имущественных отношений города Мурманска обеспечивается своевременно</t>
  </si>
  <si>
    <t xml:space="preserve">Объем инвестиций в основной капитал (без субъектов МСП) за январь-июнь 2024 года составил 43 704,7 млн. руб. (в расчете на одного жителя - 163,9 тыс. руб.).
В целях повышения инвестиционной привлекательности города Мурманска обеспечивается функционирования Инвестиционного портала города Мурманска (1 990 посетителей, 7373 просмотра), Информационного портала международного сотрудничества города Мурманска (1061 посетитель, 2 927 просмотров). Актуализирован инвестиционный паспорт города Мурманска, электронные версии реестра и каталога инвестиционных проектов. Приобретены статистические работы Мурманскстата, необходимые для информационного обеспечения деятельности, мониторинга социально-экономического развития, в том числе инвестиционной деятельности. Своевременно осуществляется разработка и мониторинг документов стратегического планирования: муниципальных программ города Мурманска.
За отчетный период оплачены членские взносы за участие муниципального образования город Мурманск в трех организациях межмуниципального сотрудничества. Представители города Мурманска приняли участие в восьми конгрессно-выставочных и международных мероприятиях. 
В целях развития туристской деятельности обеспечивается функционирования туристического портала города Мурманска (20 228 посетителей, 32 072 просмотра), проводится регулярный мониторинг объема въездного туристского потока (150,7 тыс. человек в первом полугодии 2024 года), изготовлены информационные материалы – карты-схемы города Мурманска.
</t>
  </si>
  <si>
    <t>Количество субъектов МСП в городе Мурманске по данным Единого реестра субъектов МСП по состоянию на 10.10.2024 составило 14 799 ед., число субъектов МСП в расчете на 10 тыс. человек населения - 555 ед.
Обеспечено функционирование Портала информационной поддержки малого и среднего предпринимательства Координационного совета по вопросам МСП при администрации города Мурманска (2 542 посетителя, 12961 просмотр). Проведено пять заседаний Координационного совета по вопросам малого и среднего предпринимательства. Сформирована и работает инфраструктура поддержки субъектов МСП, организации которой осуществляют деятельность по поддержке и развитию предпринимательства.
С 13.05.2024 по 28.06.2024 осуществлялся прием заявок на участие в отборе на предоставление субсидий для возмещения части затрат самозанятым гражданам в городе Мурманске (поступило 14 заявок). Победителями признаны 12 самозанятых граждан, общий объем предоставленных субсидий - 1 млн. рублей.
С 19.08.2024 по 30.09.2024 осуществлялся прием заявок на участие в отборе на предоставление субсидий для возмещения части затрат субъектам МСП. На участие в отборе поступило 20 заявок. Определение победителей планируется в 4 квартале текущего года.
В рамках оказания имущественной поддержки за 9 месяцев 2024 года количество муниципальных объектов, переданных субъектам МСП и самозанятым гражданам в качестве имущественной поддержки, составило 80 ед., количество объектов, включенных в перечень муниципального имущества города Мурманска, предназначенного для оказания имущественной поддержки субъектам МСП и самозанятым гражданам  – 89 ед., количество новых объектов, включенных в указанный перечень – 9 ед. (6 объектов исключено из перечня). Также заключено 44 новых договора аренды с субъектами МСП и самозанятыми гражданами.
Кроме того, за отчетный период в реестр объектов потребительского рынка города Мурманска внесено 85 записей, в торговый реестр Мурманской области - 47 записей. Проведено 7 мероприятия выездной торговли.</t>
  </si>
  <si>
    <t>В целях организации информирования населения города Мурманска о факторах риска развития хронических неинфекционных заболеваний, влиянии вредных привычек на формирование здорового образа жизни размещено 11 тематических публикаций в СМИ. Также организованы 2 выступления в прямом эфире радио «Вести FM Мурманск» по вопросам профилактики хронических неинфекционных заболеваний.
В целях информирования специалистов сферы образования по вопросам здорового образа жизни проведены лекции на тему: «Выбирайте здоровый образ жизни!» и «Стресс и здоровье», разъяснительная работа о принципах здорового питания, о необходимости и безопасности вакцинопрофилактики, формированию ответственного отношения за своё здоровье и здоровье детей, усилению взаимодействия образовательных организаций и учреждений здравоохранения по вопросам иммунизации населения.
Проведена разъяснительная работа о формировании навыков здорового образа жизни, личной гигиене, питании и распорядке дня в период каникул для сохранения здорового образа жизни, даны основные рекомендации на площадках городских оздоровительных лагерей с дневным пребыванием детей на базе 10 ОУ.
Организованы профилактико-просветительские мероприятия (публикации в СМИ) в рамках ежегодного проведения Всемирного дня здоровья (7 апреля), Всемирного дня без табака (31 мая) и Всемирного дня сердца (29 сентября).
Заключен муниципальный контракт на оказание услуг по организации проведения диспансеризации муниципальных служащих (571 чел., оказание услуг предусмотрено в 4 квартале). Также в 4 квартале предусмотрена подготовка, издание и тиражирование информационных материалов по вопросам здорового образа жизни (в том числе среди обучающихся муниципальных ОУ).</t>
  </si>
  <si>
    <t xml:space="preserve">В общеобразовательных учреждениях организовано участие 12307 обучающихся в спортивных и конкурсных мероприятиях, направленных на профилактику наркомании, табакокурения, употребления алкогольной продукции, популяризацию и обучение детей и подростков навыкам здорового образа жизни, а также профилактику незаконного оборота наркотиков среди несовершеннолетних. Проведены тематические беседы с детьми и подростками по вопросам негативного влияния наркотических средств и психотропных веществ на организм, даны разъяснения об ответственности гражданина перед законом за распространение наркотических средств. Проведены мероприятия для родительской общественности с привлечением сотрудников УМВД России по Мурманской области, специалистов ГОБУЗ «Мурманский областной наркологический диспансер» (512 участников). В период летней оздоровительной кампании в городских оздоровительных лагерях с дневным пребыванием детей, организованных на базе 15 муниципальных общеобразовательных учреждений проведены тематические беседы, творческие и спортивные мероприятия, направленные на профилактику наркомании и пропаганду здорового образа жизни, участниками которых стали 2025 детей и подростков. В июне в рамках месячника антинаркотической направленности и популяризации здорового образа жизни в городских оздоровительных лагерях с дневным пребыванием детей проведены информационно-профилактические и спортивные мероприятия, участниками которых стали 1190 детей и подростков. 
Организовано и проведено 6 антинаркотических мероприятий в сфере молодежной политики. В целях развития антинаркотической пропаганды разработано и распространено 9 000 экземпляров профилактической печатной продукции.
Приобретены книжные, электронные, аудиовизуальные издания по профилактике наркомании (169 экземпляров). Организованы выставки-просмотры, библиографические обзоры новых книг. Муниципальными библиотеками и домами культуры организован ряд мероприятий различного формата, направленных на предупреждение наркомании, токсикомании и алкоголизма.
Во 4 квартале также предусмотрено проведение мероприятий в сфере физической культуры и спорта, направленных на профилактику наркомании, а также предоставление субсидии некоммерческим организациям на финансовое обеспечение затрат, связанных с проведением физкультурных мероприятий и спортивных соревнований. 
</t>
  </si>
  <si>
    <t>Своевременно реализуются мероприятия по: 
- повышению технической оснащенности рабочих мест муниципальных служащих;
- повышению уровня квалификации муниципальных служащих;
- публикации в сети Интернет бюджета для граждан;
- размещению сведений о муниципальных учреждениях на официальном сайте в сети Интернет bus.gov.ru;
 - реализации Плана мероприятий по консолидации бюджетных средств муниципального образования город Мурманск в целях оздоровления муниципальных финансов;
- проведению оценки результатов качества финансового менеджмента главных распорядителей средств бюджета и формирование их ежегодного рейтинга на основе утвержденной Методики.
Доля муниципальных служащих, прошедших курсы повышения квалификации и посетивших мероприятия по профессиональной подготовке, переподготовке и обмену опытом, от общего числа запланированных составила 36,2% (36,6% от плана). Работа по повышению квалификации муниципальных служащих будет продолжена в 4 квартале текущего года. 
Кроме того, для нужд ОМСУ осуществляется приобретение канцтоваров, мебели, нотариальных услуг, подписок на периодические издания, услуг по предоставлению доступа к сети Интернет, услуг связи (доля приобретенных основных средств и материальных запасов составила 45,2% (45,7% от плана)).</t>
  </si>
  <si>
    <t>В рамках программы реализуется региональный проект «Формирование комфортной городской среды». Проектом предусмотрено:
1. Комплексное благоустройство 9 дворовых территорий. За отчетный период завершены работы по 5 объектам: 
- просп. Кирова, д. 33, 35, 37, 39;
- ул. Полярные Зори, д. 49 корп. 2;
- ул. Гвардейская, д. 9а;
- Академика Книповича, д. 19;
- ул. Радищева, д. 14 корп. 1.
Продолжаются работы по 4 объектам:
- ул. Старостина, д. 1, 3, 5, 7;
- ул. Капитана Маклакова, д. 31, 32, 33, 34, 35, 36, 37;
- пр. Связи, д. 3;
- ул. Полярные Зори, д. 20, ул. Академика Книповича, д. 22, 24.
Срок выполнения работ - 4 квартал 2024 года. Задержка сроков выполнения работ связана с недостаточным привлечением сил и средств подрядной организацией. Администрацией города Мурманска ведется претензионная работа в отношении подрядной организации.
2. Комплексное благоустройство 2 общественных территорий. 
Работы по благоустройству сквера по проспекту Героев - Североморцев 33, 33а выполнены, открытие сквера состоялось 04.10.2024. Заключено дополнительное соглашение в части монтажа туалетного модуля в срок до 30.10.2024 в связи с задержкой поставки заводом-изготовителем.
В целях благоустройства территории озера Семеновского с возведением здания «Домик Моржей» завершены работы по вертикальной планировке и устройству подпорной стенки. В настоящее время ведутся работы по- устройству каркаса, кровли и ходового мостика. Общий процент выполнения работ составляет 39,6%.
В связи с корректировкой проектных решений заключено дополнительное соглашение, предусматривающее продление сроков выполнения работ до 30.11.2024.</t>
  </si>
  <si>
    <t>За отчетный период произведен отлов 309 животных без владельцев. Количество трупов животных, подобранных на территории города Мурманска - 169 ед. Количество животных без владельцев, принятых в муниципальную собственность, - 372 головы (106,3% от плана).</t>
  </si>
  <si>
    <t xml:space="preserve">Продолжаются работы по благоустройству городского кладбища на 7-8 км автодороги Кола-Мурмаши, участок "Сангородок у кедра" (колумбарные стены). Контрактом предусмотрено 3 этапа работ. В ходе выполнения земляных работ по устройству площадки колумбария (1 этап работ) выявлено залегание прочной монолитной скальной породы. Кровля скалы имеет высокие отметки, превышающие отметки, установленные проектной документацией. Для решения вопроса по разработке скального грунта потребовалось проведение дополнительных инженерно-геологических изысканий, в связи с чем работы были временно приостановлены. Выполнены работы по установке колумбарных стен, а также по устройству асфальтобетонного покрытия. Требуется установка малых архитектурных форм (скамейки, урны). Завершение работ планируется в 4 квартале текущего года, после чего будет произведена оценка объема необходимых работ по этапам 2 и 3.
Выполнены геодезические работы по созданию разбивочной основы и выносу в натуру границ участка строительства городского кладбища на 7-8 км а/д Кола – Мурмаши (участок "Сангородок у кедра"), работы по подготовке (валке деревьев и выкорчевки пней) и расчистке территории. 
Также заключены муниципальные контракты на: 
- строительство городского кладбища на 7-8 км а/д Кола – Мурмаши, участок "Сангородок у кедра" (участок 2 площадью 16,0 га) – этапы 1, 3 и 4. По этапам 1 и 3 отмечено несоблюдение подрядчиком сроков выполнения работ по контракту, по этапу 4 работы планируется завершить в 4 квартале текущего года;
- подготовку проектной документации на строительство городского кладбища на 7-8 км а/д Кола – Мурмаши, (участок 3 площадью 16,0 га). Срок завершения работ – 4 квартал 2024 года.
Заявка на проведение конкурсных процедур в целях заключения муниципального контракта на выполнение работ по подготовке территории для строительству городского кладбища на 7-8 км автодороги Кола-Мурмаши, участок "Сангородок у кедра" (2-ой участок площадью 16 га) (пятый этап) направлена в Управление закупок, заключение контракта предусмотрено в 4 квартале 2024 года.
</t>
  </si>
  <si>
    <t xml:space="preserve">За отчетный период с несанкционированных мест размещения отходов производства и потребления, расположенных на земельных участках города Мурманска, свободных от прав третьих лиц, убрано и вывезено 19335 кг отработанных автомобильных покрышек (252,8% от плана), 1102,5 куб.м отходов (20,8% от плана). В рамках городских субботников убрано и вывезено 687,19 куб.м отходов. Всего с территории города Мурманска вывезено 1789,69 куб.м отходов (33,8% от плана). Работа по ликвидации несанкционированных мест размещения отходов и потребления будет продолжена в 4 квартале текущего года.
В летний период установлено 18 контейнеров в местах массового отдыха горожан (100% от плана). Возведено 120 п.м блоков для предотвращения образования несанкционированных свалок (100 % от плана). Организовано место накопления ртутьсодержащих отходов от населения.
Выполнен покос травы на территориях, свободных от прав третьих лиц, площадью 215 009,60 кв. м, осуществлена санитарная обрезка зеленых насаждений на территориях, свободных от прав третьих лиц, площадью 282,88 куб. м.
В летний период осуществлен осмотр работ, представленных на смотр-конкурс "Мой зеленый город - мой уютный дом". Награждение победителей конкурса предусмотрено в 4 квартале текущего года. Выполнение мероприятия по изготовлению печатной продукции экологической направленности приостановлено в связи с рассмотрением возможности установки информационных щитов экологической направленности за счет средств, предусмотренных на изготовление печатной продукции
</t>
  </si>
  <si>
    <t xml:space="preserve">В рамках регионального проекта «Культурная среда» выполнены работы по созданию модельной библиотеки на базе МБУК «Центральная детская библиотека города Мурманска» (ул. Беринга, дом 28) - приобретено специализированное оборудование, мебель, техника, книжный фонд, проведена переподготовка и повышение квалификации основного персонала. Кроме того, выполнен капитальный ремонт крыши Детской школы искусств № 3 по адресу: ул. Александра Торцева, дом 14. Ведутся работы по строительству Центра культурного развития по адресу: ул. Аскольдовцев, дом 39. Предусмотренный муниципальным контрактом срок завершения работ – 23.12.2024. Техническая готовность объекта составляет 50%. Отмечено отставание от графика строительно-монтажных работ (два месяца). 21.02.2024 представлен уточненный график строительно-монтажных работ, в соответствии с которым невыполненные работы переносятся на более поздний срок.
Завершены работы по созданию молодежного пространства «Сопки» на базе МБУК ДК "Судоремонтник". Торжественное открытие молодежного пространства состоялось 24.08.2024. 
Выполнен текущий ремонт помещений информационного интеллект-центра № 23 Центральной городской библиотеки и Центральной детской библиотеки. Осуществлен монтаж охранно-пожарной сигнализации в Центральной детской библиотеке. 
Завершены работы по капитальному ремонту здания по улице Полярной Дивизии, дом 1/16 под размещение художественной школы. Работы по благоустройству и озеленению территории художественной школы выполнены, оплата будет произведена в 4 квартале текущего года. 12.03.2024 объект передан МБУ ДО «Детская художественная школа».
</t>
  </si>
  <si>
    <t xml:space="preserve">Работы по содержанию общественных территорий города Мурманска, украшению и озеленению городских территорий, а также по предоставлению телекоммуникационных услуг связи на общественных территориях выполняются своевременно. 
Выполнены работы по благоустройству и соединению берегов ручья Среднего, созданию экотропы. Выполнены работы по благоустройству Ансамбля-мемориала в память о погибших в мирное время моряках.
Средства иного межбюджетного трансферта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 направлены на озеленение территорий (высадку деревьев).
Заключен муниципальный контракт на выполнение работ по проведению инженерных изысканий, подготовке проектной документации и строительству объекта: «Сооружение, предназначенное для культурно-досуговой деятельности населения, с благоустройством территории в границах кадастрового квартала 51:20:0002060» в рамках реконструкции площади «Пять углов». Срок выполнения работ: до 25.09.2025. Выполнены работы по разработке технических условий на вынос сетей ПАО «Ростелеком».
Проведены городские акции «Зеленый рекорд» и «Земля народу».
</t>
  </si>
  <si>
    <t xml:space="preserve">Заключено 4 муниципальных контракта на изготовление и размещение социальной наружной рекламы, контракты в процессе исполнения, оплата предусмотрена в четвертом квартале 2024 года. За отчетный период изготовлено 90 рекламных материалов (75% от плана).
Кроме того, произведен демонтаж 32 рекламных конструкций с фасадов многоквартирных домов.
</t>
  </si>
  <si>
    <t xml:space="preserve">В целях обеспечения инженерной инфраструктурой земельных участков, на которых планируется реализация проектов развития индивидуального жилищного строительства, или земельных участков, предоставленных многодетным семьям и расположенных в общем или смежном с такими земельными участками кадастровом квартале, заключены 2 договора на технологическое присоединение к сетям водоснабжения и электроснабжения. Срок завершения работ по договору на технологическое присоединение к электрическим сетям - 2025 год. Работы по договору на технологическое присоединение к сетям водоснабжения не завершены ресурсоснабжающей организацией в установленный договором срок (15.12.2023) ввиду наличия замечаний к результату выполненных работ. 
Кроме того, подпрограммой предусмотрено обеспечение водоотведения на 2 объектах: «Жилой дом в г. Мурманске по ул. Полярные зори» и Общеобразовательная школа на 800 мест по пер. Казарменному. Заключены договоры на разработку проектной документации на строительство ливневой канализации. Предусмотренный договорами срок выполнения работ – до 27.04.2024, работы ведутся (подрядчиком нарушены сроки производства работ).
В рамках регионального проекта «Жилье» заключено четыре договора на технологическое присоединение к сетям водоснабжения, работы по двум договорам завершены в 2020 году, по одному договору завершены в III квартале 2024 года, планируемый срок завершения работ по одному договору – IV квартал 2024 года.
В 4 квартале2024 года также планируется проведение 1 архитектурного конкурса и выполнение работ по инженерным изысканиям в целях получения исходных материалов для подготовки схемы размещения гаражей. 
Заключено 2 договора на разработку проектно-сметной документации на строительство систем водоотведения к объектам «Жилой дом в городе Мурманске по улице Полярные Зори» и «Общеобразовательная школа на 800 мест по переулку Казарменному» (подрядчиком нарушен срок выполнения работ – 27.04.2024), а также договор на строительство системы водоотведения к объекту «Жилой дом по улице Бондарная» (работы выполнены, подрядчиком не предоставлена исполнительная документация, оплата не произведена). По договорам произведено авансирование.
</t>
  </si>
  <si>
    <t xml:space="preserve">Проведено 3446 мероприятий (83,4% от плана), направленных на создание условий для развития и реализации потенциала молодежи города Мурманска (МАУ МП «Объединение молодежных центров» - 3361 мероприятие, МАУ МП «Дом молодежи» - 85 массовых мероприятий).  
В рамках организации досуга детей, подростков и молодежи на базе МАУ МП «Объединение молодежных центров» осуществляют свою деятельность 14 молодежных общественных объединений. Групповые мероприятия на МАУ МП «Объединение молодежных центров» реализуются в рамках 50 программ по вовлечению молодежи в социальную практику.
Общее число молодежи, привлеченной в учреждения молодежной политики в отчётном периоде - 11 290 человека, что составило 17,4% от общей численности молодежи города Мурманска.
Оказана финансовая поддержка в виде субсидии 6 проектам молодежных общественных организаций. Количество стипендиатов главы муниципального образования город Мурманск в отчетном периоде - 85 человек (121,4% о плана).
Создано 2 молодежных пространства «СОПКИ» на объектах МАУ МП «Объединение молодежных центров» по адресам: ул. Капитана Маклакова, д. 25 (левое крыло Молодежного центра творчества и социальной адаптации МАУ МП «Объединение молодежных центров») и ул. Софьи Перовской д. 39 (Молодежный центр гражданских инициатив МАУ МП «Объединение молодежных центров»). Открытие пространств состоялось 04.09.2024 и 29.08.2024 соответственно. Работа по доукомплектованию материально-технической базы молодежных пространств продолжается.
</t>
  </si>
  <si>
    <t xml:space="preserve">Доля обучающихся общеобразовательных организаций, в том числе общеобразовательных организаций, реализующих программы дошкольного и начального общего образования, обеспеченных организованным горячим питанием за счет всех источников финансирования, в общем количестве обучающихся, фактически посещавших данные организации составила 97,77%.
Количество обучающихся МБОУ, за исключением обучающихся начальных классов, получающих двухразовое бесплатное питание, составило 3 059 человек (82,3% от плана). Отклонение от плановых значений обусловлено уменьшением количества детей льготных категорий.
Количество обучающихся 1-4 классов МБОУ, обеспеченных бесплатным цельным молоком либо питьевым молоком, составило 13 352 человека (99,1% от плана).
Численность обучающихся начальных классов, получающих бесплатное одноразовое питание, составила 13352  человека (99,1% от плана).
Количество обучающихся по образовательным программам начального общего образования, получающих бесплатное двухразовое питание, составило 1878 человек (83,8% от плана).
</t>
  </si>
  <si>
    <t xml:space="preserve">Своевременно осуществляется обеспечение деятельности учреждений в сфере культуры и искусства. За отчетный период учреждениями проведено 843 мероприятия (70,3% от плана), 18 общегородских праздничных мероприятий (81,8% от плана). 
Выполнено комплектование книжной продукцией МБУК ""Центральная детская библиотека г. Мурманска"" (502 экз.). 
НКО в сфере культуры предоставлены субсидии на проведение праздничных мероприятий Широкая масленица, День Победы и День России. 
Обеспечено участие обкучающихся детской музыкальной школы № 3 в городском фестивале сольного исполнительства на народных инструментах "Музыкальные мгновения".
В 4 квартале текущего года также предусмотрено проведение ежегодного конкурса детского рисунка «Я люблю мой город» и вручение премий главы муниципального образования город Мурманск ""За личный вклад в развитие культуры и искусства города Мурманска"".
</t>
  </si>
  <si>
    <t xml:space="preserve">Обеспечена работа 138 муниципальных образовательных учреждения и учреждения сферы образования (50 общеобразовательных учреждений, 65 ДОУ, 18 учреждений дополнительного образования, 5 прочих учреждений).
Среднегодовая численность воспитанников ДОУ - 13085 человека, в том числе 142 ребенка-инвалида). Внедрены вариативные формы воспитания – в ДОУ функционируют 24 центра игровой поддержки ребёнка, 8 консультационных центров для семей, чьи дети не посещают дошкольные учреждения, 36 логопедических пунктов. 
Численность обучающихся муниципальных общеобразовательных учреждений - 30 551 человек. В 2024-2025 учебном году 19 общеобразовательных учреждений города Мурманска реализуют программы профильного обучения по направлениям, предусмотренным федеральным государственным образовательным стандартам среднего общего образования: естественно-научному, технологическому, социально-экономическому, гуманитарному, универсальному (в том числе оборонно-спортивному). При реализации образовательных программ профильного обучения на уровне среднего общего образования продолжается практика сотрудничества с предприятиями-партнерами (работа профильных классов). Во всех общеобразовательных учреждениях города Мурманска продолжат функционировать школьные спортивные клубы, осуществляют свою деятельность 50 школьных театров.
Доля детей в возрасте от 5 до 18 лет, охваченных дополнительным образованием, - 53,6% (112,6% от плана). 
В рамках региональной программы патриотического воспитания «На Севере – жить!» реализуются мероприятия Всероссийского проекта «Парта героя» по увековечиванию памяти защитников Отечества в общеобразовательных учреждениях, проекта «Разговор о важном», всероссийского проекта «Навигаторы детства», регионального проекта для детей школьного возраста по посещению музеев, достопримечательностей и предприятий Мурманской области «Приглашаем познакомиться с Мурманской областью». Обеспечено прохождение обучающимися курса внеурочной деятельности «Россия – мои горизонты» с использованием регионального компонента. В общеобразовательных учреждениях функционируют первичные отделения Общероссийского общественно-государственного движения детей и молодежи «Движение Первых». В городе Мурманске функционирует Всероссийское детско-юношеское военно-патриотическое общественное движение «ЮНАРМИЯ» (26 отрядов, 697 юнармейцев).
</t>
  </si>
  <si>
    <t xml:space="preserve">В рамках регионального проекта «Патриотическое воспитание граждан Российской Федерации» осуществляется финансовое обеспечение деятельности советников директора по воспитанию и взаимодействию с детскими общественными объединениями в общеобразовательных учреждениях города. </t>
  </si>
  <si>
    <t xml:space="preserve">Количество отдохнувших и оздоровленных обучающихся системы образования города Мурманска составило 6 390 человек (77,9% от плана).
На базе 26 муниципальных общеобразовательных учреждений открыто 30 городских оздоровительных лагерей с дневным пребыванием детей, в которых отдохнули 4 105 детей в возрасте от 6 до 18 лет. В филиале СОШ № 27 осуществлял работу оздоровительный лагерь для 45 детей-инвалидов и детей с ОВЗ. 240 мурманских школьников в возрасте от 12 до 18 лет приняли участие в профильных экспедициях по территории Кольского полуострова. 
В оздоровительных учреждениях Мурманской области отдохнули 415 мурманских школьников, в том числе в летний период – 185 человек. По путевкам Центра образования «Лапландия» организован отдых 1935 детей и подростков в оздоровительных учреждениях Мурманской области и за ее пределами. В оздоровительных учреждениях, расположенных на Черноморском побережье России, организован отдых 1520 детей и подростков в возрасте от 6 до 18 лет, в том числе 415 детей, находящийся в трудной жизненной ситуации и 41 ребенка-инвалида. 
110 мурманских школьников посетили международную выставку-форум «Россия», которая проходила на территории Выставки достижений народного хозяйства в г. Москве.
с 10 по 12 мая 2024 года состоялся патриотический слет молодежи «Молодежь Мурманска – потомки солдат Великой Победы» (50 участников), с 13 по 15 сентября 2024 года в районе озера Цацьюкком состоялась ежегодная молодежная патриотическая экспедиция «Форпост Заполярья», посвященная 79-ой годовщине Победы советского народа в Великой Отечественной войне 1941-1945 гг., 80-й годовщине разгрома немецко-фашистских войск в Советском Заполярье, а также памяти Л.Ф. Погодина и М.Г. Орешеты (50 участников).
В целях организации полезной занятости подростков на территории города Мурманска в рамках проекта «Работа рядом» в образовательных организациях для несовершеннолетних граждан в возрасте от 14 до 18 лет создано 1111 рабочих мест, на базе МАУ МП «Объединение молодежных центров» - 37 дополнительных рабочих мест, в ММБУ «Управление дорожного хозяйства» - 275 рабочих мест. Дополнительно несовершеннолетние граждане получили материальную помощь от ГОБУ «Центр занятости населения г. Мурманска» за отработанный период.
</t>
  </si>
  <si>
    <t xml:space="preserve">Выполнены: 
- ремонтные работы по ликвидации аварийных ситуаций и замене оборудования, находящегося в аварийном состоянии, в 28 образовательных учреждениях (далее – ОУ);
- монтаж коммутатора для системы видеонаблюдения в ММЛ;
- подготовка 94 ОУ к новому учебному году (ремонтные работы и работы по подготовке к отопительному сезону);
- установка региональной и государственной символики Российской Федерации (флаги России, флагштоки уличные и настольные, гербы Российской Федерации) в 52 образовательных учреждениях;
- ремонт асфальтобетонного покрытия на территории СОШ № 18, СОШ № 56, гимназии № 5 в рамках федеральной программы «Формирование комфортной городской  среды»;
- составление сметной документации на капитальный ремонт помещений и системы электроснабжения с получением положительного заключения экспертизы достоверности определения сметной стоимости в 11 ОУ;
- проведение государственной экспертизы проектной документации в части проверки достоверности определения сметной стоимости работ по капитальному ремонту вентиляции, электрического освещения, силового электрооборудования ДОУ № 83, крыш ДОУ №№ 57, 58, 87, СОШ № 28, прогимназии № 40, фасадов ДОУ №№ 57, 58, 83, 87, СОШ № 28, части фасада ДЮСАШ № 15, инженерных сетей СОШ № 28:
- инженерно-геологические изыскания после выполнения работ по капитальному ремонту фасада ООШ № 26.
Ведутся работы по капитальному ремонт фасада гимназии № 2 (в том числе работы по авторскому и техническому надзору).
В рамках программы «Теплое окно» выполняются работы по замене оконных блоков в 25 общеобразовательных учреждениях. Реализация данных мероприятий позволит полностью осуществить замену окон в общеобразовательных учреждениях города Мурманска в 2024 году.
В рамках проекта по преобразованию пространств ОУ «Арктическая школа» победителями отбора стали 26 ОУ. Работы выполнены в полном объеме.
В рамках регионального проекта «Современная школа» выполняются работы по строительству школы на 500 мест по ул. Советской. Работы ведутся с отставанием от графика выполнения строительно-монтажных работ, выявлено нарушение сроков завершения строительства объекта. </t>
  </si>
  <si>
    <t xml:space="preserve">Подрядной организацией ведутся работы по внесению корректировок, уточнений, изменений в проектную документацию, возникающих в период производства работ, изменения в рамках экспертного сопровождения направляются в государственную экспертизу. Планируемый срок завершения работ – 30.12.2024. Уровень технической готовности объекта составил 62%.В рамках регионального проекта «Успех каждого ребенка» в 7 образовательных организациях создано 138 новых мест для реализации дополнительных общеразвивающих программ.
В марте 2024 года проведен городской праздник по подведению итогов муниципальных этапов всероссийских конкурсов профессионального мастерства педагогов образовательных учреждений. В рамках проведения городского праздника выпускников общеобразовательных учреждений «Последний звонок» организована торжественная встреча лучших выпускников общеобразовательных учреждений города Мурманска 2024 года с главой муниципального образования город Мурманск и главой администрации города Мурманска. В рамках федеральных программ и плана «На Севере — жить!» реализуется ряд мер, способствующих поощрению сотрудников учреждений образования, привлечению новых кадров: полярные надбавки в полном объеме с первого дня трудоустройства всем педагогическим работникам в возрасте до 35 лет, ежемесячные выплаты до 19,5 тысячи рублей классным руководителям, ежемесячная надбавка за почетное звание «Заслуженный учитель Российской Федерации», доплаты за квалификационную категорию, поддержка специалистов, переехавших из других регионов в части предоставления или компенсации аренды жилья, финансовая поддержка молодых педагогов. Педагоги – приоритетная категория программы «Свой дом в Арктике».
Кроме того, заключены договора на проведение текущего ремонта в 9 общеобразовательных учреждениях. В целях обеспечения комплексной безопасности ОУ ведутся ремонтные работы по устранению предписаний надзорных органов в 25 ОУ, в том числе ремонты напольных покрытий, систем освещения, медицинских кабинетов, обеденных залов, библиотек, учебных кабинетов, пищеблоков.
В рамках региональной программы «На Севере – твой проект» реализованы инициативные проекты в 4 СОШ и 3 ДОУ (проекты предусматривали устройство детских, спортивных и прогулочных площадок и комплексов, а также ремонт актовых залов СОШ). </t>
  </si>
  <si>
    <t xml:space="preserve">Выполнены кадастровые работы в отношении 2 земельных участков площадью 2 656 кв.м (в т.ч. кадастровая съемка земельного участка площадью 932 кв.м). Заключен муниципальный контракт на выполнение кадастровой съемки, оформление межевого плана 1 земельного участка Срок выполнения работ - ноябрь 2024 года. </t>
  </si>
  <si>
    <t xml:space="preserve">Приобретено 1 жилое помещение для отнесения к специализированному жилищному фонду (50% от плана). 
Выполнено 218 мероприятий по обеспечению сохранности пустующих муниципальных помещений и нежилых зданий (96,9% от плана).
Оформлены наследственные права в количестве 41 ед. (74,5% от плана).
Изготовлена техническая документация в отношении 85 объектов (70,8% от плана).
Проведена оценка рыночной стоимости 627 объектов (111,0% от плана).
Заключено 4 муниципальных контракта на выполнение работ по модернизации программных комплексов по учету имущества и правоотношений (работы ведутся, оплата производится по мере выполнения работ).
Своевременно обеспечивается деятельность ММКУ «ЦКИМИ» и ММКУ «Управление капитального строительства». Своевременно осуществляется оплата счетов согласно заключенным муниципальным контрактам на внесение платы за жилищно-коммунальные услуги, оказанные уполномоченными юридическими лицами. 
Установлено 172 индивидуальных прибора учета в пустующих муниципальных помещениях, расположенных в многоквартирных домах города Мурманска. Заключен муниципальный контракт на выполнение работ по техническому обслуживанию внутриквартирного газового оборудования в пустующих муниципальных жилых помещениях в многоквартирных домах.
Выполнен ремонт 47 муниципальных жилых и нежилых помещений (85,5% от плана). Заключен муниципальный контракт на переустройство линейных объектов АО "МОЭСК", попадающих в зону демонтажа объекта незавершённого строительства - здание трансформаторной подстанции по ул. Полярные зори, в районе д. 17, кор. 3. Срок окончания работ - 31.12.2024. Выплачен аванс.    
</t>
  </si>
  <si>
    <t>Подпрограммой предусмотрено приобретение учебного материала для наглядной агитации, обучения населения и подготовки должностных лиц в количестве 170 ед. Соответствующий муниципальный контракт планируется к заключению в 4 квартале 2024 года.</t>
  </si>
  <si>
    <t>За отчетный период поисковые и аварийно-спасательные работы выполнялись своевременно (количество выполненных работ - 860 ед., количество принятых и обработанных обращений по системе 112 – 141 212 ед., количество принятых и обработанных заявок органом повседневного управления о фактах возникновения ЧС – 1054 ед. ). Образовательные программы подготовки, переподготовки, повышения квалификации руководителей, специалистов, рабочих, учащихся и студентов прошли 323 человек (91,8% от плана).</t>
  </si>
  <si>
    <t>В рамках подпрограммы поощрены 20 наиболее отличившихся сотрудников полиции и 4 гражданина, принявшие активное участие в охране общественного порядка (40,0% от плана).
Изготовлено 15 тыс. единиц печатной продукции (100,0% от плана), посвященной профилактике экстремизма, терроризма и противоправных деяний (100,0% от плана), размещено 11 публикаций, направленных на добровольную сдачу гражданами оружия и боеприпасов (100,0% от плана). 
Приобретен программный продукт (1 ед.), заключен 1 договор на поддержку программного продукта в рамках обеспечения работы АПК "Профилактика преступлений и правонарушений". 
Проведено 16 мероприятий в сфере молодежной политики, образования, культуры, физической культуры т спорта, направленных на формирование среди населения стойкого неприятия идеологии терроризма, экстремизма, в том числе на межнациональной, религиозной почве, а также негативного отношения к любым формам противоправных деяний (59,3% от плана). График проведения мероприятий будет откорректирован, до конца года предусмотренные графиком мероприятия будут исполнены</t>
  </si>
  <si>
    <t xml:space="preserve">МАУ «Центр «Стратегия» проведен конкурс «Лыжня зовет-2024!» (1 896 участников). Также проведено 99 занятий по проекту «Без финиша» (2 166 участников), 10 занятий по проекту «Подзарядка» (200 участников).  МАУ ГСЦ «Авангард» проведено 16 мероприятий на придомовых территориях в рамках проекта "Родной двор - Родной город" (890 участников). Организовано и проведено 90 физкультурных мероприятий и спортивных соревнований.
В мероприятиях, проводимых МАУ «Центр «Стратегия» и направленных на привлечение жителей города Мурманска к занятиям физической культурой и спортом, приняли участие 718 человек. МАУ ГСЦ «Авангард» организовано 41 свободное посещение спортивных объектов (199 участников). Центром тестирования ГТО проведено 50 мероприятий по приему нормативов ГТО (1389 участников).
В зимнем сезоне 2023-2024 гг. проложены лыжные трассы на территории спортивного комплекса «Снежинка» (2 км, 4,5 км и 5 км), реализован проект «Пять озер» (озера Семеновское, Среднее, Большое, Глубокое, Безымянное – проложены лыжные трассы протяженностью 2,8 км, 2,5 км, 3 км, 2 км, 2 км соответственно). На озере Среднем вморожены парковые опоры системы освещения.
Пять подведомственных учреждений с 1 января 2024 года переведены на реализацию дополнительных программ спортивной подготовки. Количество занимающихся – 2203 чел. В целях организации и проведения учебно-тренировочных мероприятий были арендованы спортивные сооружения. Приобретена спортивная экипировка, инвентарь, оборудование в количестве 35 262 ед. 
ООО «Пропаганда» предоставлена субсидия на возмещение затрат по эксплуатации объекта спорта «Крытый каток с искусственным льдом МАУ ГСЦ «Авангард» в рамках заключенного концессионного соглашения.
</t>
  </si>
  <si>
    <t>Завершено строительство гаража для спецтехники по адресу: ул. Героев Рыбачьего, д. 8. 
В целях поддержки и развития массового спорта создано 5 спортивных пространств для молодежи по адресам: Абрам-мыс, ул. Лесная, д. 39 (открытие состоялось 28.08.2024), ул. Баумана, д. 42 (открытие состоялось 18.09.2024), ул. Крупской, д. 52 (открытие состоялось 19.09.2024), ул. А. Невского, д. 93 (открытие состоялось 01.10.2024), ул. Кильдинская, д. 9 (открытие состоялось 13.09.2024). 
Созданы 3 спортивные площадки по адресам: ул. Старостина, д.61 - ул. Мира, д.4/1, 4/2 (открытие состоялось 18.08. 2024), ул. Героев Рыбачьего д. 41 - ул. Крупской в районе д.5 (открытие состоялось 25.08.2024), ул. Крупской в районе д. 54 (открытие состоялось 21.09.2024).
Внесение в МП изменений в части корректировки плановых объемов финансирования планируется до конца года</t>
  </si>
  <si>
    <t xml:space="preserve">Заключено 6 контрактов по приспособлению жилых помещений и общего имущества с учетом потребностей инвалидов в городе Мурманске, по двум контрактам работы завершены, по трем контрактам работы ведутся, один контракт расторгнут в связи с тем, что подрядчиком нарушены сроки производства работ. Подготовлены заявки на определение подрядчика на выполнение аналогичных работ по двум адресам. Заключено 3 контракта на проведение инженерно-геологических изысканий после проведения работ по приспособлению имущества для нужд инвалидов, по приспособлению жилых помещений и общего имущества с учетом потребностей инвалидов.
Приобретены многоступенчатые шагающие устройства для обучающихся с ОВЗ в СОШ №№ 34, 53, спортивное оборудование и инвентарь для детей с ОВЗ в ДЮСАШ № 15. Обеспечен беспрепятственный доступ в здание прогимназии № 40 (установлен пандус). В 4 квартале текущего года планируется приобрести оборудование и технические средства адаптации в СОШ № 53. Приобретение спортивного оборудования и инвентаря для детей с ОВЗ в ДЮСАШ № 15 также будет продолжено.
</t>
  </si>
  <si>
    <t xml:space="preserve">Трудоустроено 53 гражданина, зарегистрированных в органах службы занятости в целях поиска подходящей работы (35,3% от плана). Дополнительные меры социальной поддержки (выдача талонов на бесплатное посещение бань, выдача талонов на бесплатное питание и т.д.) предоставлены 711 гражданам (74,0% от плана). Предоставлена материальная помощь 939 гражданам, оказавшимся в трудной жизненной ситуации (98,0% от плана).
Дополнительное пенсионное обеспечение предоставлено 363 муниципальным служащим в ОМСУ муниципального образования город Мурманск и лицам, замещавшим муниципальные должности в муниципальном образовании город Мурманск.
Выполнен ремонт 2 квартир ветеранов Великой Отечественной войны (200% от плана). Единовременная материальная помощь в связи с празднованием Дня Победы предоставлена 18 участникам и инвалидам Великой Отечественной войны. 
Своевременно обеспечена реализация льгот лицам, удостоенным звания «Почетный гражданин города-героя Мурманска».
Предоставлена выплата вознаграждения 58 опекунам совершеннолетних недееспособных граждан (116% от плана).
Предоставлена субсидия на возмещение затрат, связанных с оказанием мер социальной поддержки отдельным категориям граждан по оплате жилья и коммунальных услуг 2 ЮЛ (мероприятие носит заявительный характер). 62 получателям предоставлена ЕЖКВ в связи с упразднением пгт. Росляково (85,0% от плана).
Предоставлена 51 выплата в целях возмещения расходов по гарантированному перечню услуг по погребению.
</t>
  </si>
  <si>
    <t xml:space="preserve">Общая численность детей-сирот и детей, оставшихся без попечения родителей, в городе Мурманске на отчетную дату - 948 человек. Доля детей-сирот и детей, оставшихся без попечения родителей, устроенных в замещающие семьи, от общей численности детей-сирот - 90,3% (856 человек, 96,1% от плана). Среднегодовая численность детей-сирот и детей, оставшихся без попечения родителей, воспитывающихся в семьях опекунов и попечителей, - 330 человек (92,5% от плана), в приемных семьях - 263 человека (94,9% от плана). Среднегодовая численность детей, над которыми установлен социальный и постинтернатный патронат – 100 человек (100,0% от плана). Выплата лицам, осуществляющим социальный и постинтернатный патронат, осуществляется в полном объеме.
Ежемесячная денежная выплата на оплату жилого помещения и коммунальных услуг предоставлялась 385 детям-сиротам и детям, оставшимся без попечения родителей, лицам из их числа (89,5% от плана).
Заключены муниципальные контракты на ремонт 13 квартир (жилых помещений) для нужд 20 детей-сирот и детей, оставшимся без попечения родителей, лиц из их числа. Выполнен ремонт жилых помещений для нужд 17 детей-сирот (85,0% от плана), ремонт жилых помещений для нужд 3 детей-сирот планируется завершить до конца текущего года. 
35 детям-сиротам и детям, оставшимся без попечения родителей, лицам из их числа предоставлены благоустроенные жилые помещения специализированного жилищного фонда по договорам найма специализированных жилых помещений, 3 ребенка-сироты (ребенка, оставшегося без попечения родителей, лица из их числа) реализовали жилищные сертификаты Мурманской области. Низкий уровень достижения планового значения целевого показателя (24,1% от плана) обусловлен значительным увеличением стоимости жилых помещений, а также высокой продолжительностью процедуры передачи жилых помещений.
</t>
  </si>
  <si>
    <t>Подпрограммой предусмотрено изготовление печатной продукции антикоррупционной тематики в количестве 300 ед. Заключение соответствующего муниципального контракта планируется в 4 квартале 2024 года.</t>
  </si>
  <si>
    <t>Предоставлены субсидии 7 СО НКО (87,5% от плана, 100% поступивших на конкурс заявок).
Проведено 10 мероприятий, направленных на сохранение военно-исторических традиций, повышение престижа военной службы, формирование патриотического сознания населения города Мурманска (55,6% от плана), а также 1 мероприятие, направленное на поддержку общественных и гражданских инициатив (20% от плана). Основная часть мероприятий указанной направленности запланирована к проведению в 4 квартале 2024 года. Вручение премий главы муниципального образования город Мурманск "За активную общественную работу" также предусмотрено в 4 квартале текущего года.
Оказана помощь для улучшения социально-бытовых условтй 5 подшефным воинским частям, учреждениям (50,0% от плана).</t>
  </si>
  <si>
    <t>Газета "Вечерний Мурманск" издается регулярно (печатная площадь - 1018 полос формата А2, 74,4% от плана) и своевременно доставляется читателям. Доля печатной площади газеты «Вечерний Мурманск» в части опубликованной информации о деятельности ОМСУ МО город Мурманск и социально значимой информации в общем объеме публикаций содержания газеты «Вечерний Мурманск» составляет 88,6% (115,8% от плана)</t>
  </si>
  <si>
    <t>Заключены муниципальные контракты на оказание услуг по сопровождению системы электронного документооборота, программы для ЭВМ "Система автоматизированного рабочего места муниципального образования". Срок исполнения контрактов - до конца 2024 года (оптала производится в конце года после выставления актов). В 4 квартале также планируется заключение дополнительных контрактов в целях внедрения и поддержки систем в области информационных технологий</t>
  </si>
  <si>
    <t>В целях предоставления малоимущим гражданам по договорам социального найма приобретена 1 квартира общей площадью 43,80 кв. м (109,5% от плана). Предоставление жилого помещения малоимущим гражданам планируется в 4 квартале текущего года.</t>
  </si>
  <si>
    <t xml:space="preserve">Право на получение социальной выплаты на приобретение (строительство) жилья удостоверяется именным документом - Свидетельством о праве на получение социальной выплаты на приобретение (строительство) жилья (далее – Свидетельство).
За 9 месяцев 2024 года было выдано 93 Свидетельства о праве на получение социальной выплаты на приобретение (строительство) жилья (далее – Свидетельство). По состоянию на 01.10.2024 улучшили свои жилищные условия 72 семьи, которым были перечислены средства социальной выплаты на общую сумму 78 391,8 тыс. руб. (81,8 % от плана). Дополнительные социальные выплаты в связи с рождением ребенка были выплачены 6 семьям на общую сумму 996,9 тыс. руб. за счет средств бюджета муниципального образования город Мурманск.
Изготовлена печатная продукция для информирования семей о возможности получения социальной выплаты на приобретение (строительство) жилья, проведено 3 торжественных мероприятия по вручению свидетельств молодым и многодетным семьям.
Единовременную денежную выплату на улучшение жилищных условий (далее – ЕДВ) получили 15 многодетных семьей на общую сумму 5100,0 тыс. руб. (50% от плана), за отчетный период 6 многодетных семей улучшили свои жилищные условия с использованием единовременной денежной выплаты. Причины низкого уровня освоения финансовых средств: отказ многодетных семей от получения ЕДВ в пользу предоставления земельного участка, утрата многодетными семьями права на получения ЕДВ, невозможность выполнения многодетными семьями условий получения ЕДВ, отсутствие у многодетных семей финансовой возможности приобрести жилое помещение
</t>
  </si>
  <si>
    <t xml:space="preserve">За отчетный период расселено 53 человека из 19 жилых помещений общей площадью 651,09 кв.м (246,3% от плана), расположенных в аварийных МКД. Переселение граждан осуществлялось в жилые помещения, приобретенные в 2023 и 2024 годах.
Кроме того, в целях расселения граждан из аварийных МКД приобретено 2 квартиры общей площадью 88,2 кв. м 
За отчетный период выполнены кадастровые работы в отношении 6 земельных участков, на которых расположены многоквартирные дома, признанные аварийными и подлежащие сносу (75% от плана). В 4 квартале текущего года также планируется заключение муниципальных контрактов на выполнение кадастровых работ в отношении 2 земельных участков.
Выполнено обследование 21 МКД, признанных аварийными, для подтверждения их аварийности в целях последующей организации сноса (91,3% от плана, контракты на выполнение аналогичных работ в отношении 2 МКД в стадии исполнения). Произведен снос 6 аварийных МКД (85,7% от плана), муниципальные контракты на снос 2 МКД в стадии исполнения. Также проведена госэкспертиза проектной документации в части проверки достоверности определения сметной стоимости на сноса 1 аварийного МКД.
Осуществлялось ограничение доступа в 16 аварийных МКД (200% от плана).
</t>
  </si>
  <si>
    <t xml:space="preserve">В рамках подпрограммы реализуется региональный проект «Обеспечение устойчивого сокращения непригодного для проживания жилищного фонда». Результатом реализации проекта за отчетный период стало переселение 306 человек  из 164 жилых помещений общей площадью 4 980,7 кв.м (19,3% от плана) в благоустроенные жилые помещения, приобретенные в 2023 и 2024 годах.
В целях переселения граждан, проживающих в аварийном жилищном фонде приобретено 6 квартир на вторичном рынке. Кроме того, в стадии исполнения находятся 2 контракта на приобретение 96 жилых помещений общей площадью не менее 4 549,3 кв.м в строящемся МКД по ул. Успенского.  Срок передачи жилых помещений заказчику согласно условиям контрактов – до 28.04.2024. На 17.09.2024 процент выполненных работ по строительству объекта по информации застройщика составляет 82,1 %. В настоящее время рассматривается вопрос об изменении существенных условий контрактов. Принято 63 решения об изъятии для муниципальных нужд земельных участков и жилых помещений в многоквартирных домах. Собственникам жилых помещений направлены 236 соглашений об изъятии недвижимости для муниципальных нужд, из которых 112 подписаны. По 133 соглашениям (в том числе по решениям судов) произведена оплата, по 142 соглашениям зарегистрированы переходы прав собственности. Дополнительно по решению Совета депутатов города Мурманска произведено изъятие для муниципальных нужд нежилого помещения в аварийном доме 15 по ул. Марата (165,6 кв.м).
Также проведены мероприятия по ограничению доступа в 33 аварийных МКД (366,7% от плана). 
Заключены контракты на снос 21 аварийного МКД, работы по 12 МКД завершены (80,0% от плана), по 9 МКД работы ведутся. 
</t>
  </si>
  <si>
    <t>В рамках реализации подпрограммы произведена оплата взносов на капитальный ремонт общего имущества МКД за период с января по сентябрь 2024 года в соответствии с выставленными счетами. Своевременно обеспечивалась деятельность МКУ "Новые формы управления". Мероприятия подпрограммы выполняются в соответствии с графиком.</t>
  </si>
  <si>
    <t>Заявлений на предоставление некоммерческим организациям субсидии на возмещение затрат, связанных с созданием товариществ собственников недвижимости, затрат, связанных с обучением эффективному управлению многоквартирным домом, за отчетный период не поступало. За отчетный период проведен общегородской конкурс в рамках реализации мероприятий проекта «Мурманск – город чистоты». Награждение победителей планируется в 4 квартале</t>
  </si>
  <si>
    <t xml:space="preserve">За отчетный период выполнено:
- капитальный ремонт сети электроснабжения к д. 4 по ул. Шабалина;
- инженерно-геодезические изыскания для подготовки проектной документации на выполнение работ по капитальному ремонту кабельной сети 0,4 кВ от ТП-239 до жилых домов №№ 13, 15 по ул. Советской в районе Росляково. Муниципальный контракт на выполнение работ по капитальному ремонту кабельной сети планируется к заключению в 4 квартале 2024 года со сроком завершения работ в 2025 году;
- работы по реконструкции сети ливневой канализации, расположенной в районе многоквартирного дома № 19 по ул. Достоевского (участок ЛК2-8ТК).
Реконструировано 39 п.м коммунальных сетей (6,3% от плана). Неиспользованные остатки бюджетных средств перераспределены на мероприятия иных подпрограмм.
Заключено 24 муниципальных контракта на выполнение работ по устранению аварий, по 22 контрактам работы выполнены в полном объеме, 2 контракта в стадии исполнения.
В целях организации бесперебойного теплоснабжения населения района Дровяного предоставлена субсидия на финансовое обеспечение затрат МУП "Мурманская управляющая компания". Кроме того, одной организации предоставлены субсидии в целях создания условий для:
- возможности поддержания МКД, в установленном порядке признанных аварийными и подлежащими сносу, в нормативном состоянии, в том числе, для выполнения работ по подготовке к отопительному периоду;
- возможности содержания и текущего ремонта общего имущества МКД, в которых имеются жилые помещения специализированного жилищного фонда, в том числе, для выполнения работ по подготовке к отопительному периоду.
В целях организации бесперебойного теплоснабжения населения района Дровяного в феврале текущего года заключено концессионное соглашение, предусматривающее строительство блочно-модульной котельной, работающей на топливной щепе с автоматической подачей топлива, по улице Юрия Смирнова и реконструкцию дизельной котельной по улице Прибрежной путем установки на территории действующей дизельной котельной котельного блока мощностью 0,9 МВт, работающего на древесной пеллете и замещающего 0,9 МВт мощности существующей дизельной котельной. За отчетный период выполнены работы по инженерным изысканиям, получены технические условия на присоединение к инженерным сетям, выполняется подготовка проектной документации, заключен договор на проведение строительного контроля.
</t>
  </si>
  <si>
    <t xml:space="preserve">Выполнена актуализация на 2025 год схема теплоснабжения муниципального образования городской округ город-герой Мурманск на период с 2023 по 2042 годы.
Мероприятия, направленные на сокращение объема используемых энергетических ресурсов при сохранении соответствующего полезного эффекта от их использования, проведены управляющими организациями в 400 МКД (80,0% от плана).
Предоставлено возмещение расходов на приобретение и установку индивидуальных, общих (квартирных) и комнатных приборов учета электрической энергии, газа, холодной и горячей воды 8 нанимателям жилых помещений муниципального жилищного фонда (мероприятия носит заявительный характер).
</t>
  </si>
  <si>
    <t>Предоставление субсидии на возмещение недополученных доходов транспортным организациям, осуществляющим регулярные перевозки пассажиров и багажа на муниципальных маршрутах по реализуемым тарифам в связи с предоставлением льготы на проезд, установленной муниципальным нормативным правовым актом, осуществляется своевременно. Количество реализованных билетов - 1360 ед. (136,0% от плана)</t>
  </si>
  <si>
    <t xml:space="preserve">Заключены муниципальные контракты на разработку проектной документации на строительство дорожной инфраструктуры земельных участков, предоставленных на безвозмездной основе многодетным семьям в районе улиц Скальной, Родниковой, Солнечной. Работы планируется завершить в декабре текущего года. 
Ведутся работы по капитальному ремонту ул. Героев Рыбачьего от примыкания к ул. Капитана Копытова до д. № 33 по ул. Героев Рыбачьего и проезда до дома № 4 по ул. Шабалина (2 этап), ул. Подгорной (участка от дома 80 до дома 92 (2 этап)), 3 перекрестков, а также устройству регулируемых пешеходных переходов на перекрестке просп. Ленина - ул. Профсоюзов. Указанные работы планируется завершить до конца текущего года.
Ведутся работы по инструментальной диагностике состояния автомобильных дорог, ремонту нижней привокзальной площади. Работы планируется завершить до конца текущего года. 
Выполнен ремонт Нижне-Ростинского шоссе. Кроме того, выполнены работы по ремонту 22 участков дорог и тротуаров (91,7% от плана, работы по 2 участкам планируется завершить до конца года). Произведена оплата работ по капитальному ремонту проезда Серпантин (выполнены в 2023 году).
В рамках подпрограммы реализуется региональный проект «Дорожная сеть», в рамках которого выполнен ремонт 27 автомобильных дорог общего пользования местного значения общей протяженностью 14,5 км.
</t>
  </si>
  <si>
    <t xml:space="preserve">В целях повышения безопасности дорожного движения нанесена / восстановлена дорожная разметка холодным пластиком площадью 31053,9 кв.м (100,0% от плана).
Выполнено устройство 28 пешеходных переходов (100,0% от плана), 5 искусственных неровностей (55,5% от плана, работы планируется завершить до конца текущего года).
Завершены работы по оснащению 3 общеобразовательных учреждений схемами безопасных маршрутов перемещения детей. Соответствующие работы по 1 ОУ планируется завершить до конца 2024 года. 
</t>
  </si>
  <si>
    <t xml:space="preserve">Содержание автомобильных дорог, объектов технических средств, объектов озеленения и благоустройства, городских кладбищ, системы наружного освещения осуществляется своевременно. Своевременно осуществляется оказание услуг по перевозке в морг безродных, невостребованных и неопознанных тел умерших. 
Приобретено 2 самоходных катка и 1 асфальтоукладчик, заключен контракт на приобретение гудронатора (срок поставки – 4 квартал текущего года). В целях ремонт уборочной техники в 4 квартале планируется заключить муниципальный контракт на приобретение запасных частей (ведется подготовка заявки на организацию закупки). 
Заключен муниципальный контракт на приобретение материалов для зимнего содержания дорог со сроком исполнения до конца текущего года.
Выполнено озеленение 3 территорий (100,00% от плана). Выполнен капитальный ремонт 3 лестниц, по 1 лестнице работы ведутся, срок завершения работ – до конца текущего года. Также ведутся работы по ремонту пешеходной связи в районе д. 13 по ул. Бочкова. Завершение работ планируется в 4 квартале текущего года.
Кроме того, заменено 114 светильников (380,0% от плана, до конца года будут внесены изменения в МП). Заключены договоры на разработку ПСД для устройства наружного освещения (срок исполнения – 4 квартал 2024 года). Ведется подготовка заявки в целях организации закупки для определения исполнителя работ по замене аварийных опор наружного освещения. Контракт планируется к заключению в 4 квартале текущего года.
</t>
  </si>
  <si>
    <r>
      <rPr>
        <i/>
        <u/>
        <sz val="12"/>
        <color theme="1"/>
        <rFont val="Times New Roman"/>
        <family val="1"/>
        <charset val="204"/>
      </rPr>
      <t>Примечание: в</t>
    </r>
    <r>
      <rPr>
        <i/>
        <sz val="12"/>
        <color theme="1"/>
        <rFont val="Times New Roman"/>
        <family val="1"/>
        <charset val="204"/>
      </rPr>
      <t xml:space="preserve"> связи с тем, что часть финансовых средств доведена ГРБС сводной бюджетной росписью, в отдельных случаях отмечается превышение кассового расхода над плановыми объемами бюджетных ассигнований. При внесении изменений в МП (до конца текущего года) плановый объем бюджетных ассигнований будет откорректирован.</t>
    </r>
  </si>
  <si>
    <t>Отчет о реализации муниципальных программ города Мурманска за 9 месяцев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</si>
</sst>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00"/>
    <numFmt numFmtId="165" formatCode="#,##0.0"/>
    <numFmt numFmtId="166" formatCode="0.0%"/>
    <numFmt numFmtId="167" formatCode="_-* #,##0.00_р_._-;\-* #,##0.00_р_._-;_-* &quot;-&quot;??_р_._-;_-@_-"/>
    <numFmt numFmtId="168" formatCode="_-* #,##0.00_-;\-* #,##0.00_-;_-* &quot;-&quot;??_-;_-@_-"/>
    <numFmt numFmtId="169" formatCode="_(* #,##0.00_);_(* \(#,##0.00\);_(* &quot;-&quot;??_);_(@_)"/>
  </numFmts>
  <fonts count="27" x14ac:knownFonts="1">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color indexed="8"/>
      <name val="Times New Roman"/>
      <family val="1"/>
      <charset val="204"/>
    </font>
    <font>
      <sz val="11"/>
      <color indexed="8"/>
      <name val="Calibri"/>
      <family val="2"/>
      <charset val="204"/>
    </font>
    <font>
      <b/>
      <sz val="14"/>
      <color theme="1"/>
      <name val="Times New Roman"/>
      <family val="1"/>
      <charset val="204"/>
    </font>
    <font>
      <i/>
      <sz val="11"/>
      <color theme="1"/>
      <name val="Times New Roman"/>
      <family val="1"/>
      <charset val="204"/>
    </font>
    <font>
      <i/>
      <u/>
      <sz val="11"/>
      <color theme="1"/>
      <name val="Times New Roman"/>
      <family val="1"/>
      <charset val="204"/>
    </font>
    <font>
      <i/>
      <sz val="12"/>
      <color theme="1"/>
      <name val="Times New Roman"/>
      <family val="1"/>
      <charset val="204"/>
    </font>
    <font>
      <i/>
      <u/>
      <sz val="12"/>
      <color theme="1"/>
      <name val="Times New Roman"/>
      <family val="1"/>
      <charset val="204"/>
    </font>
    <font>
      <sz val="11"/>
      <color theme="1"/>
      <name val="Calibri"/>
      <family val="2"/>
      <scheme val="minor"/>
    </font>
    <font>
      <b/>
      <sz val="11"/>
      <color theme="1"/>
      <name val="Times New Roman"/>
      <family val="1"/>
      <charset val="204"/>
    </font>
    <font>
      <b/>
      <sz val="12"/>
      <color theme="1"/>
      <name val="Times New Roman"/>
      <family val="1"/>
      <charset val="204"/>
    </font>
    <font>
      <b/>
      <sz val="12"/>
      <color indexed="8"/>
      <name val="Times New Roman"/>
      <family val="1"/>
      <charset val="204"/>
    </font>
    <font>
      <sz val="12"/>
      <name val="Times New Roman"/>
      <family val="1"/>
      <charset val="204"/>
    </font>
    <font>
      <sz val="10"/>
      <color rgb="FF000000"/>
      <name val="Arial Cyr"/>
    </font>
    <font>
      <sz val="10"/>
      <color rgb="FF000000"/>
      <name val="Times New Roman"/>
      <family val="1"/>
      <charset val="204"/>
    </font>
    <font>
      <sz val="10"/>
      <name val="Arial Cyr"/>
      <charset val="204"/>
    </font>
    <font>
      <sz val="12"/>
      <color indexed="8"/>
      <name val="Times New Roman"/>
      <family val="2"/>
      <charset val="204"/>
    </font>
    <font>
      <sz val="10"/>
      <name val="Arial"/>
      <family val="2"/>
      <charset val="204"/>
    </font>
    <font>
      <sz val="10"/>
      <name val="Helv"/>
    </font>
    <font>
      <b/>
      <sz val="11"/>
      <color rgb="FF000000"/>
      <name val="Arial"/>
      <family val="2"/>
      <charset val="204"/>
    </font>
    <font>
      <b/>
      <sz val="10"/>
      <color rgb="FF000000"/>
      <name val="Arial"/>
      <family val="2"/>
      <charset val="204"/>
    </font>
    <font>
      <sz val="10"/>
      <color rgb="FF000000"/>
      <name val="Arial"/>
      <family val="2"/>
      <charset val="204"/>
    </font>
    <font>
      <u/>
      <sz val="11"/>
      <color theme="10"/>
      <name val="Calibri"/>
      <family val="2"/>
      <charset val="204"/>
      <scheme val="minor"/>
    </font>
    <font>
      <sz val="11"/>
      <name val="Calibri"/>
      <family val="2"/>
      <scheme val="minor"/>
    </font>
    <font>
      <b/>
      <sz val="12"/>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FFCC"/>
        <bgColor indexed="64"/>
      </patternFill>
    </fill>
    <fill>
      <patternFill patternType="solid">
        <fgColor rgb="FFFFFF00"/>
        <bgColor indexed="64"/>
      </patternFill>
    </fill>
    <fill>
      <patternFill patternType="solid">
        <fgColor indexed="65"/>
        <bgColor indexed="64"/>
      </patternFill>
    </fill>
    <fill>
      <patternFill patternType="solid">
        <fgColor rgb="FFFFD5AB"/>
      </patternFill>
    </fill>
    <fill>
      <patternFill patternType="solid">
        <fgColor rgb="FFB9CDE5"/>
      </patternFill>
    </fill>
    <fill>
      <patternFill patternType="solid">
        <fgColor rgb="FFDCE6F2"/>
      </patternFill>
    </fill>
    <fill>
      <patternFill patternType="solid">
        <fgColor rgb="FFF1F5F9"/>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rgb="FFFAC090"/>
      </top>
      <bottom style="medium">
        <color rgb="FFFAC090"/>
      </bottom>
      <diagonal/>
    </border>
    <border>
      <left style="thin">
        <color rgb="FF95B3D7"/>
      </left>
      <right/>
      <top/>
      <bottom style="medium">
        <color rgb="FF95B3D7"/>
      </bottom>
      <diagonal/>
    </border>
    <border>
      <left/>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D9D9D9"/>
      </left>
      <right style="thin">
        <color rgb="FFB9CDE5"/>
      </right>
      <top/>
      <bottom style="thin">
        <color rgb="FFB9CDE5"/>
      </bottom>
      <diagonal/>
    </border>
    <border>
      <left/>
      <right style="thin">
        <color rgb="FF95B3D7"/>
      </right>
      <top/>
      <bottom style="medium">
        <color rgb="FF95B3D7"/>
      </bottom>
      <diagonal/>
    </border>
    <border>
      <left style="thin">
        <color rgb="FFD9D9D9"/>
      </left>
      <right style="thin">
        <color rgb="FFD9D9D9"/>
      </right>
      <top style="thin">
        <color rgb="FFD9D9D9"/>
      </top>
      <bottom style="thin">
        <color rgb="FFA6A6A6"/>
      </bottom>
      <diagonal/>
    </border>
  </borders>
  <cellStyleXfs count="60">
    <xf numFmtId="0" fontId="0" fillId="0" borderId="0"/>
    <xf numFmtId="0" fontId="1" fillId="0" borderId="0"/>
    <xf numFmtId="9" fontId="4" fillId="0" borderId="0" applyFont="0" applyFill="0" applyBorder="0" applyAlignment="0" applyProtection="0"/>
    <xf numFmtId="167" fontId="4" fillId="0" borderId="0" applyFont="0" applyFill="0" applyBorder="0" applyAlignment="0" applyProtection="0"/>
    <xf numFmtId="0" fontId="10"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4" fontId="15" fillId="0" borderId="11">
      <alignment horizontal="right" vertical="top" shrinkToFit="1"/>
    </xf>
    <xf numFmtId="49" fontId="21" fillId="8" borderId="14">
      <alignment horizontal="center" vertical="top" wrapText="1" shrinkToFit="1"/>
    </xf>
    <xf numFmtId="0" fontId="21" fillId="8" borderId="14">
      <alignment horizontal="left" vertical="top" wrapText="1"/>
    </xf>
    <xf numFmtId="4" fontId="21" fillId="7" borderId="12">
      <alignment horizontal="right" shrinkToFit="1"/>
    </xf>
    <xf numFmtId="1" fontId="15" fillId="0" borderId="11">
      <alignment horizontal="center" vertical="top" shrinkToFit="1"/>
    </xf>
    <xf numFmtId="168" fontId="10" fillId="0" borderId="0" applyFont="0" applyFill="0" applyBorder="0" applyAlignment="0" applyProtection="0"/>
    <xf numFmtId="0" fontId="21" fillId="8" borderId="13">
      <alignment horizontal="left" vertical="top" wrapText="1"/>
    </xf>
    <xf numFmtId="4" fontId="21" fillId="8" borderId="14">
      <alignment horizontal="right" vertical="top" wrapText="1" shrinkToFit="1"/>
    </xf>
    <xf numFmtId="0" fontId="22" fillId="9" borderId="15">
      <alignment horizontal="left" vertical="top" wrapText="1"/>
    </xf>
    <xf numFmtId="49" fontId="22" fillId="9" borderId="16">
      <alignment horizontal="center" vertical="top" shrinkToFit="1"/>
    </xf>
    <xf numFmtId="0" fontId="22" fillId="9" borderId="16">
      <alignment horizontal="left" vertical="top" wrapText="1"/>
    </xf>
    <xf numFmtId="4" fontId="22" fillId="9" borderId="16">
      <alignment horizontal="right" vertical="top" shrinkToFit="1"/>
    </xf>
    <xf numFmtId="0" fontId="22" fillId="10" borderId="17">
      <alignment horizontal="left" vertical="top" wrapText="1"/>
    </xf>
    <xf numFmtId="49" fontId="22" fillId="10" borderId="18">
      <alignment horizontal="center" vertical="top" shrinkToFit="1"/>
    </xf>
    <xf numFmtId="0" fontId="22" fillId="10" borderId="18">
      <alignment horizontal="left" vertical="top" wrapText="1"/>
    </xf>
    <xf numFmtId="4" fontId="22" fillId="10" borderId="18">
      <alignment horizontal="right" vertical="top" shrinkToFit="1"/>
    </xf>
    <xf numFmtId="0" fontId="15" fillId="0" borderId="17">
      <alignment horizontal="left" vertical="top" wrapText="1"/>
    </xf>
    <xf numFmtId="49" fontId="23" fillId="0" borderId="18">
      <alignment horizontal="center" vertical="top" shrinkToFit="1"/>
    </xf>
    <xf numFmtId="0" fontId="23" fillId="0" borderId="18">
      <alignment horizontal="left" vertical="top" wrapText="1"/>
    </xf>
    <xf numFmtId="4" fontId="23" fillId="0" borderId="18">
      <alignment horizontal="right" vertical="top" shrinkToFit="1"/>
    </xf>
    <xf numFmtId="0" fontId="15" fillId="0" borderId="17">
      <alignment horizontal="left" vertical="top" wrapText="1"/>
    </xf>
    <xf numFmtId="49" fontId="23" fillId="0" borderId="18">
      <alignment horizontal="center" vertical="top" shrinkToFit="1"/>
    </xf>
    <xf numFmtId="0" fontId="23" fillId="0" borderId="18">
      <alignment horizontal="left" vertical="top" wrapText="1"/>
    </xf>
    <xf numFmtId="4" fontId="23" fillId="0" borderId="18">
      <alignment horizontal="right" vertical="top" shrinkToFit="1"/>
    </xf>
    <xf numFmtId="0" fontId="23" fillId="0" borderId="0">
      <alignment horizontal="right" vertical="top" wrapText="1"/>
    </xf>
    <xf numFmtId="0" fontId="23" fillId="0" borderId="19">
      <alignment horizontal="right" vertical="top" shrinkToFit="1"/>
    </xf>
    <xf numFmtId="0" fontId="22" fillId="10" borderId="19">
      <alignment horizontal="right" vertical="top" shrinkToFit="1"/>
    </xf>
    <xf numFmtId="0" fontId="22" fillId="9" borderId="20">
      <alignment horizontal="right" vertical="top" shrinkToFit="1"/>
    </xf>
    <xf numFmtId="0" fontId="21" fillId="8" borderId="21">
      <alignment horizontal="right" vertical="top" shrinkToFit="1"/>
    </xf>
    <xf numFmtId="49" fontId="22" fillId="0" borderId="22">
      <alignment horizontal="center" vertical="center" wrapText="1"/>
    </xf>
    <xf numFmtId="0" fontId="24" fillId="0" borderId="0" applyNumberFormat="0" applyFill="0" applyBorder="0" applyAlignment="0" applyProtection="0"/>
    <xf numFmtId="0" fontId="17" fillId="6" borderId="0"/>
    <xf numFmtId="0" fontId="16" fillId="0" borderId="0">
      <alignment vertical="top" wrapText="1"/>
    </xf>
    <xf numFmtId="0" fontId="17" fillId="0" borderId="0"/>
    <xf numFmtId="0" fontId="16" fillId="0" borderId="0">
      <alignment vertical="top" wrapText="1"/>
    </xf>
    <xf numFmtId="0" fontId="18" fillId="0" borderId="0"/>
    <xf numFmtId="0" fontId="19" fillId="0" borderId="0"/>
    <xf numFmtId="0" fontId="19" fillId="0" borderId="0"/>
    <xf numFmtId="0" fontId="19" fillId="0" borderId="0"/>
    <xf numFmtId="0" fontId="25" fillId="0" borderId="0"/>
    <xf numFmtId="0" fontId="16" fillId="0" borderId="0">
      <alignment vertical="top" wrapText="1"/>
    </xf>
    <xf numFmtId="9" fontId="1" fillId="0" borderId="0" applyFont="0" applyFill="0" applyBorder="0" applyAlignment="0" applyProtection="0"/>
    <xf numFmtId="0" fontId="20" fillId="0" borderId="0"/>
    <xf numFmtId="167" fontId="4"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4" fillId="0" borderId="0"/>
    <xf numFmtId="0" fontId="10" fillId="0" borderId="0"/>
    <xf numFmtId="0" fontId="10" fillId="0" borderId="0"/>
  </cellStyleXfs>
  <cellXfs count="110">
    <xf numFmtId="0" fontId="0" fillId="0" borderId="0" xfId="0"/>
    <xf numFmtId="49" fontId="2" fillId="0" borderId="0" xfId="0" applyNumberFormat="1" applyFont="1" applyAlignment="1">
      <alignment horizontal="left" vertical="top" wrapText="1"/>
    </xf>
    <xf numFmtId="0" fontId="2" fillId="0" borderId="0" xfId="0" applyFont="1" applyAlignment="1">
      <alignment horizontal="left" vertical="top"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3" fillId="2" borderId="1" xfId="1" applyFont="1" applyFill="1" applyBorder="1" applyAlignment="1">
      <alignment horizontal="left" vertical="top" wrapText="1"/>
    </xf>
    <xf numFmtId="165" fontId="3" fillId="2" borderId="1" xfId="1" applyNumberFormat="1" applyFont="1" applyFill="1" applyBorder="1" applyAlignment="1">
      <alignment horizontal="left" vertical="top" wrapText="1"/>
    </xf>
    <xf numFmtId="166" fontId="3" fillId="0" borderId="1" xfId="2" applyNumberFormat="1" applyFont="1" applyFill="1" applyBorder="1" applyAlignment="1">
      <alignment horizontal="left" vertical="top" wrapText="1"/>
    </xf>
    <xf numFmtId="166" fontId="3" fillId="3" borderId="1" xfId="2" applyNumberFormat="1" applyFont="1" applyFill="1" applyBorder="1" applyAlignment="1">
      <alignment horizontal="left" vertical="top" wrapText="1"/>
    </xf>
    <xf numFmtId="2"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center" vertical="top" wrapText="1"/>
    </xf>
    <xf numFmtId="165" fontId="2" fillId="0" borderId="1" xfId="0" applyNumberFormat="1" applyFont="1" applyFill="1" applyBorder="1" applyAlignment="1">
      <alignment horizontal="center" vertical="top" wrapText="1"/>
    </xf>
    <xf numFmtId="0" fontId="3" fillId="2" borderId="3" xfId="1" applyFont="1" applyFill="1" applyBorder="1" applyAlignment="1">
      <alignment vertical="top" wrapText="1"/>
    </xf>
    <xf numFmtId="0" fontId="3" fillId="2" borderId="5" xfId="1" applyFont="1" applyFill="1" applyBorder="1" applyAlignment="1">
      <alignment vertical="top" wrapText="1"/>
    </xf>
    <xf numFmtId="165" fontId="3" fillId="2" borderId="5" xfId="1" applyNumberFormat="1" applyFont="1" applyFill="1" applyBorder="1" applyAlignment="1">
      <alignment vertical="top" wrapText="1"/>
    </xf>
    <xf numFmtId="166" fontId="3" fillId="3" borderId="3" xfId="2" applyNumberFormat="1" applyFont="1" applyFill="1" applyBorder="1" applyAlignment="1">
      <alignment vertical="top" wrapText="1"/>
    </xf>
    <xf numFmtId="166" fontId="3" fillId="3" borderId="5" xfId="2" applyNumberFormat="1" applyFont="1" applyFill="1" applyBorder="1" applyAlignment="1">
      <alignment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165" fontId="3" fillId="2" borderId="3" xfId="1" applyNumberFormat="1" applyFont="1" applyFill="1" applyBorder="1" applyAlignment="1">
      <alignment horizontal="left" vertical="top" wrapText="1"/>
    </xf>
    <xf numFmtId="0" fontId="2" fillId="5" borderId="0" xfId="0" applyFont="1" applyFill="1" applyAlignment="1">
      <alignment horizontal="left" vertical="top" wrapText="1"/>
    </xf>
    <xf numFmtId="0" fontId="2" fillId="5" borderId="1" xfId="0" applyFont="1" applyFill="1" applyBorder="1" applyAlignment="1">
      <alignment horizontal="left" vertical="top" wrapText="1"/>
    </xf>
    <xf numFmtId="165" fontId="3" fillId="2" borderId="5" xfId="1" applyNumberFormat="1" applyFont="1" applyFill="1" applyBorder="1" applyAlignment="1">
      <alignment horizontal="left" vertical="top" wrapText="1"/>
    </xf>
    <xf numFmtId="4" fontId="11" fillId="4" borderId="1" xfId="4" applyNumberFormat="1" applyFont="1" applyFill="1" applyBorder="1" applyAlignment="1">
      <alignment horizontal="left" wrapText="1"/>
    </xf>
    <xf numFmtId="0" fontId="13" fillId="4" borderId="1" xfId="1" applyFont="1" applyFill="1" applyBorder="1" applyAlignment="1">
      <alignment horizontal="left" vertical="top" wrapText="1"/>
    </xf>
    <xf numFmtId="166" fontId="13" fillId="4" borderId="1" xfId="2" applyNumberFormat="1" applyFont="1" applyFill="1" applyBorder="1" applyAlignment="1">
      <alignment horizontal="left" vertical="top" wrapText="1"/>
    </xf>
    <xf numFmtId="0" fontId="12" fillId="0" borderId="0" xfId="0" applyFont="1" applyAlignment="1">
      <alignment horizontal="left" vertical="top" wrapText="1"/>
    </xf>
    <xf numFmtId="165" fontId="13" fillId="4" borderId="1" xfId="1" applyNumberFormat="1" applyFont="1" applyFill="1" applyBorder="1" applyAlignment="1">
      <alignment horizontal="left" vertical="top" wrapText="1"/>
    </xf>
    <xf numFmtId="0" fontId="12" fillId="4" borderId="0" xfId="0" applyFont="1" applyFill="1" applyAlignment="1">
      <alignment horizontal="left" vertical="top" wrapText="1"/>
    </xf>
    <xf numFmtId="4" fontId="12" fillId="4" borderId="1" xfId="7" applyNumberFormat="1" applyFont="1" applyFill="1" applyBorder="1" applyAlignment="1">
      <alignment horizontal="left" wrapText="1"/>
    </xf>
    <xf numFmtId="0" fontId="2" fillId="0" borderId="4" xfId="0" applyFont="1" applyFill="1" applyBorder="1" applyAlignment="1">
      <alignment horizontal="left" vertical="top" wrapText="1"/>
    </xf>
    <xf numFmtId="4" fontId="14" fillId="0" borderId="1" xfId="0" applyNumberFormat="1" applyFont="1" applyBorder="1" applyAlignment="1">
      <alignment horizontal="left" vertical="center" wrapText="1"/>
    </xf>
    <xf numFmtId="4" fontId="14" fillId="0" borderId="1" xfId="0" applyNumberFormat="1" applyFont="1" applyFill="1" applyBorder="1" applyAlignment="1">
      <alignment horizontal="left" vertical="center" wrapText="1"/>
    </xf>
    <xf numFmtId="165" fontId="14" fillId="0" borderId="1" xfId="0" applyNumberFormat="1" applyFont="1" applyFill="1" applyBorder="1" applyAlignment="1">
      <alignment horizontal="left" vertical="center" wrapText="1"/>
    </xf>
    <xf numFmtId="4" fontId="2" fillId="3" borderId="1" xfId="4" applyNumberFormat="1" applyFont="1" applyFill="1" applyBorder="1" applyAlignment="1">
      <alignment horizontal="left" wrapText="1"/>
    </xf>
    <xf numFmtId="0" fontId="2" fillId="0" borderId="1" xfId="0" applyFont="1" applyFill="1" applyBorder="1" applyAlignment="1">
      <alignment horizontal="center" vertical="top" wrapText="1"/>
    </xf>
    <xf numFmtId="0" fontId="2" fillId="0" borderId="8" xfId="0" applyFont="1" applyFill="1" applyBorder="1" applyAlignment="1">
      <alignment horizontal="left" vertical="top" wrapText="1"/>
    </xf>
    <xf numFmtId="0" fontId="2" fillId="0" borderId="0" xfId="0" applyFont="1" applyFill="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horizontal="center" vertical="center" wrapText="1"/>
    </xf>
    <xf numFmtId="0" fontId="5" fillId="0" borderId="0" xfId="0" applyFont="1" applyFill="1" applyAlignment="1">
      <alignment horizontal="center" vertical="top" wrapText="1"/>
    </xf>
    <xf numFmtId="0" fontId="6" fillId="0" borderId="0" xfId="0" applyFont="1" applyFill="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0" fontId="3" fillId="0" borderId="1" xfId="1" applyNumberFormat="1"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10" fontId="13" fillId="4" borderId="1" xfId="1" applyNumberFormat="1"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12" fillId="4" borderId="3" xfId="0" applyNumberFormat="1" applyFont="1" applyFill="1" applyBorder="1" applyAlignment="1">
      <alignment horizontal="left" vertical="top" wrapText="1"/>
    </xf>
    <xf numFmtId="49" fontId="12" fillId="4" borderId="4" xfId="0" applyNumberFormat="1" applyFont="1" applyFill="1" applyBorder="1" applyAlignment="1">
      <alignment horizontal="left" vertical="top" wrapText="1"/>
    </xf>
    <xf numFmtId="49" fontId="12" fillId="4" borderId="5" xfId="0" applyNumberFormat="1" applyFont="1" applyFill="1" applyBorder="1" applyAlignment="1">
      <alignment horizontal="left" vertical="top"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10" fontId="3" fillId="0" borderId="3" xfId="1" applyNumberFormat="1" applyFont="1" applyFill="1" applyBorder="1" applyAlignment="1">
      <alignment horizontal="center" vertical="top" wrapText="1"/>
    </xf>
    <xf numFmtId="10" fontId="3" fillId="0" borderId="4" xfId="1" applyNumberFormat="1" applyFont="1" applyFill="1" applyBorder="1" applyAlignment="1">
      <alignment horizontal="center" vertical="top" wrapText="1"/>
    </xf>
    <xf numFmtId="10" fontId="3" fillId="0" borderId="5" xfId="1" applyNumberFormat="1" applyFont="1" applyFill="1" applyBorder="1" applyAlignment="1">
      <alignment horizontal="center"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165" fontId="3" fillId="2" borderId="3" xfId="1" applyNumberFormat="1" applyFont="1" applyFill="1" applyBorder="1" applyAlignment="1">
      <alignment horizontal="left" vertical="top" wrapText="1"/>
    </xf>
    <xf numFmtId="165" fontId="3" fillId="2" borderId="5" xfId="1" applyNumberFormat="1" applyFont="1" applyFill="1" applyBorder="1" applyAlignment="1">
      <alignment horizontal="left" vertical="top" wrapText="1"/>
    </xf>
    <xf numFmtId="166" fontId="3" fillId="3" borderId="3" xfId="2" applyNumberFormat="1" applyFont="1" applyFill="1" applyBorder="1" applyAlignment="1">
      <alignment horizontal="center" vertical="top" wrapText="1"/>
    </xf>
    <xf numFmtId="166" fontId="3" fillId="3" borderId="5" xfId="2"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49" fontId="2" fillId="0" borderId="1" xfId="0" applyNumberFormat="1" applyFont="1" applyBorder="1" applyAlignment="1">
      <alignment horizontal="center" vertical="top" wrapText="1"/>
    </xf>
    <xf numFmtId="0" fontId="3" fillId="0" borderId="1" xfId="1" applyFont="1" applyFill="1" applyBorder="1" applyAlignment="1">
      <alignment horizontal="left" vertical="top" wrapText="1"/>
    </xf>
    <xf numFmtId="164" fontId="2" fillId="0" borderId="1" xfId="0" applyNumberFormat="1" applyFont="1" applyFill="1" applyBorder="1" applyAlignment="1">
      <alignment horizontal="center"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2" fillId="4" borderId="1" xfId="0" applyFont="1" applyFill="1" applyBorder="1" applyAlignment="1">
      <alignment horizontal="left" vertical="top" wrapText="1"/>
    </xf>
    <xf numFmtId="4" fontId="12" fillId="4" borderId="1" xfId="4" applyNumberFormat="1" applyFont="1" applyFill="1" applyBorder="1" applyAlignment="1">
      <alignment horizontal="left" wrapText="1"/>
    </xf>
    <xf numFmtId="0" fontId="12" fillId="4" borderId="1" xfId="0" applyFont="1" applyFill="1" applyBorder="1" applyAlignment="1">
      <alignment horizontal="left" vertical="top" wrapText="1"/>
    </xf>
    <xf numFmtId="165" fontId="26" fillId="4" borderId="3" xfId="0" applyNumberFormat="1" applyFont="1" applyFill="1" applyBorder="1" applyAlignment="1">
      <alignment horizontal="left" vertical="center" wrapText="1"/>
    </xf>
    <xf numFmtId="165" fontId="26" fillId="4" borderId="1" xfId="0" applyNumberFormat="1" applyFont="1" applyFill="1" applyBorder="1" applyAlignment="1">
      <alignment horizontal="left" vertical="center" wrapText="1"/>
    </xf>
  </cellXfs>
  <cellStyles count="60">
    <cellStyle name="ex59" xfId="13"/>
    <cellStyle name="ex60" xfId="16"/>
    <cellStyle name="ex61" xfId="11"/>
    <cellStyle name="ex62" xfId="12"/>
    <cellStyle name="ex63" xfId="17"/>
    <cellStyle name="ex65" xfId="18"/>
    <cellStyle name="ex66" xfId="19"/>
    <cellStyle name="ex67" xfId="20"/>
    <cellStyle name="ex68" xfId="21"/>
    <cellStyle name="ex70" xfId="22"/>
    <cellStyle name="ex71" xfId="23"/>
    <cellStyle name="ex72" xfId="24"/>
    <cellStyle name="ex73" xfId="25"/>
    <cellStyle name="ex75" xfId="26"/>
    <cellStyle name="ex76" xfId="27"/>
    <cellStyle name="ex77" xfId="28"/>
    <cellStyle name="ex78" xfId="29"/>
    <cellStyle name="ex80" xfId="30"/>
    <cellStyle name="ex81" xfId="31"/>
    <cellStyle name="ex82" xfId="32"/>
    <cellStyle name="ex83" xfId="33"/>
    <cellStyle name="st58" xfId="34"/>
    <cellStyle name="st85" xfId="35"/>
    <cellStyle name="st86" xfId="36"/>
    <cellStyle name="st87" xfId="37"/>
    <cellStyle name="st88" xfId="38"/>
    <cellStyle name="xl_bot_header" xfId="39"/>
    <cellStyle name="xl25" xfId="14"/>
    <cellStyle name="xl27" xfId="10"/>
    <cellStyle name="Гиперссылка 2" xfId="40"/>
    <cellStyle name="Обычный" xfId="0" builtinId="0"/>
    <cellStyle name="Обычный 2" xfId="5"/>
    <cellStyle name="Обычный 2 2" xfId="42"/>
    <cellStyle name="Обычный 2 2 2" xfId="43"/>
    <cellStyle name="Обычный 2 3" xfId="44"/>
    <cellStyle name="Обычный 2 4" xfId="41"/>
    <cellStyle name="Обычный 2 5" xfId="57"/>
    <cellStyle name="Обычный 2 6" xfId="59"/>
    <cellStyle name="Обычный 3" xfId="1"/>
    <cellStyle name="Обычный 3 2" xfId="9"/>
    <cellStyle name="Обычный 3 3" xfId="45"/>
    <cellStyle name="Обычный 4" xfId="4"/>
    <cellStyle name="Обычный 4 2" xfId="46"/>
    <cellStyle name="Обычный 5" xfId="47"/>
    <cellStyle name="Обычный 5 2" xfId="58"/>
    <cellStyle name="Обычный 6" xfId="48"/>
    <cellStyle name="Обычный 7" xfId="49"/>
    <cellStyle name="Обычный 8" xfId="50"/>
    <cellStyle name="Процентный 2" xfId="8"/>
    <cellStyle name="Процентный 2 2" xfId="2"/>
    <cellStyle name="Процентный 2 3" xfId="51"/>
    <cellStyle name="Стиль 1" xfId="52"/>
    <cellStyle name="Финансовый 2" xfId="3"/>
    <cellStyle name="Финансовый 2 2" xfId="6"/>
    <cellStyle name="Финансовый 2 2 2" xfId="53"/>
    <cellStyle name="Финансовый 3" xfId="7"/>
    <cellStyle name="Финансовый 3 2" xfId="55"/>
    <cellStyle name="Финансовый 3 3" xfId="54"/>
    <cellStyle name="Финансовый 4" xfId="15"/>
    <cellStyle name="Финансовый 4 2" xfId="56"/>
  </cellStyles>
  <dxfs count="0"/>
  <tableStyles count="0" defaultTableStyle="TableStyleMedium2" defaultPivotStyle="PivotStyleLight16"/>
  <colors>
    <mruColors>
      <color rgb="FF99FFCC"/>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4"/>
  <sheetViews>
    <sheetView tabSelected="1" view="pageBreakPreview" zoomScale="70" zoomScaleNormal="70" zoomScaleSheetLayoutView="70" workbookViewId="0">
      <selection activeCell="L8" sqref="L8:M12"/>
    </sheetView>
  </sheetViews>
  <sheetFormatPr defaultRowHeight="15.6" x14ac:dyDescent="0.3"/>
  <cols>
    <col min="1" max="1" width="5.5546875" style="1" customWidth="1"/>
    <col min="2" max="2" width="24.6640625" style="2" customWidth="1"/>
    <col min="3" max="3" width="8.5546875" style="2" customWidth="1"/>
    <col min="4" max="4" width="14" style="2" customWidth="1"/>
    <col min="5" max="5" width="14.5546875" style="2" customWidth="1"/>
    <col min="6" max="6" width="12" style="2" customWidth="1"/>
    <col min="7" max="10" width="8.88671875" style="2"/>
    <col min="11" max="11" width="11.109375" style="2" customWidth="1"/>
    <col min="12" max="12" width="17.5546875" style="2" bestFit="1" customWidth="1"/>
    <col min="13" max="13" width="106.21875" style="22" customWidth="1"/>
    <col min="14" max="16384" width="8.88671875" style="2"/>
  </cols>
  <sheetData>
    <row r="1" spans="1:13" x14ac:dyDescent="0.3">
      <c r="B1" s="39"/>
      <c r="C1" s="39"/>
      <c r="D1" s="39"/>
      <c r="E1" s="39"/>
      <c r="F1" s="39"/>
      <c r="G1" s="39"/>
      <c r="H1" s="39"/>
      <c r="I1" s="39"/>
      <c r="J1" s="39"/>
      <c r="K1" s="39"/>
      <c r="L1" s="39"/>
      <c r="M1" s="39"/>
    </row>
    <row r="2" spans="1:13" ht="17.399999999999999" x14ac:dyDescent="0.3">
      <c r="B2" s="42" t="s">
        <v>265</v>
      </c>
      <c r="C2" s="42"/>
      <c r="D2" s="42"/>
      <c r="E2" s="42"/>
      <c r="F2" s="42"/>
      <c r="G2" s="42"/>
      <c r="H2" s="42"/>
      <c r="I2" s="42"/>
      <c r="J2" s="42"/>
      <c r="K2" s="42"/>
      <c r="L2" s="42"/>
      <c r="M2" s="42"/>
    </row>
    <row r="3" spans="1:13" x14ac:dyDescent="0.3">
      <c r="B3" s="39"/>
      <c r="C3" s="39"/>
      <c r="D3" s="39"/>
      <c r="E3" s="39"/>
      <c r="F3" s="39"/>
      <c r="G3" s="39"/>
      <c r="H3" s="39"/>
      <c r="I3" s="39"/>
      <c r="J3" s="39"/>
      <c r="K3" s="39"/>
      <c r="L3" s="39"/>
      <c r="M3" s="39"/>
    </row>
    <row r="4" spans="1:13" s="4" customFormat="1" ht="54.6" customHeight="1" x14ac:dyDescent="0.3">
      <c r="A4" s="3"/>
      <c r="B4" s="40"/>
      <c r="C4" s="40"/>
      <c r="D4" s="40"/>
      <c r="E4" s="40"/>
      <c r="F4" s="40"/>
      <c r="G4" s="43" t="s">
        <v>189</v>
      </c>
      <c r="H4" s="43"/>
      <c r="I4" s="43"/>
      <c r="J4" s="43"/>
      <c r="K4" s="43"/>
      <c r="L4" s="40"/>
      <c r="M4" s="41"/>
    </row>
    <row r="5" spans="1:13" ht="10.8" customHeight="1" x14ac:dyDescent="0.3">
      <c r="B5" s="39"/>
      <c r="C5" s="39"/>
      <c r="D5" s="39"/>
      <c r="E5" s="39"/>
      <c r="F5" s="39"/>
      <c r="G5" s="39"/>
      <c r="H5" s="39"/>
      <c r="I5" s="39"/>
      <c r="J5" s="39"/>
      <c r="K5" s="39"/>
      <c r="L5" s="39"/>
      <c r="M5" s="39"/>
    </row>
    <row r="6" spans="1:13" s="12" customFormat="1" ht="55.2" customHeight="1" x14ac:dyDescent="0.3">
      <c r="A6" s="96" t="s">
        <v>0</v>
      </c>
      <c r="B6" s="92" t="s">
        <v>8</v>
      </c>
      <c r="C6" s="92" t="s">
        <v>1</v>
      </c>
      <c r="D6" s="92"/>
      <c r="E6" s="92"/>
      <c r="F6" s="98" t="s">
        <v>191</v>
      </c>
      <c r="G6" s="92" t="s">
        <v>2</v>
      </c>
      <c r="H6" s="92"/>
      <c r="I6" s="92"/>
      <c r="J6" s="92"/>
      <c r="K6" s="92"/>
      <c r="L6" s="92" t="s">
        <v>166</v>
      </c>
      <c r="M6" s="92" t="s">
        <v>188</v>
      </c>
    </row>
    <row r="7" spans="1:13" s="12" customFormat="1" ht="46.8" x14ac:dyDescent="0.3">
      <c r="A7" s="96"/>
      <c r="B7" s="92"/>
      <c r="C7" s="37" t="s">
        <v>9</v>
      </c>
      <c r="D7" s="13" t="s">
        <v>10</v>
      </c>
      <c r="E7" s="13" t="s">
        <v>3</v>
      </c>
      <c r="F7" s="98"/>
      <c r="G7" s="37" t="s">
        <v>4</v>
      </c>
      <c r="H7" s="37" t="s">
        <v>5</v>
      </c>
      <c r="I7" s="37" t="s">
        <v>6</v>
      </c>
      <c r="J7" s="37" t="s">
        <v>7</v>
      </c>
      <c r="K7" s="37" t="s">
        <v>11</v>
      </c>
      <c r="L7" s="92"/>
      <c r="M7" s="92"/>
    </row>
    <row r="8" spans="1:13" x14ac:dyDescent="0.3">
      <c r="A8" s="81"/>
      <c r="B8" s="80" t="s">
        <v>15</v>
      </c>
      <c r="C8" s="5" t="s">
        <v>4</v>
      </c>
      <c r="D8" s="6">
        <f>D13+D50+D65+D90+D115+D135+D155+D185+D205+D230+D250+D280+D300+D320+D335+D370</f>
        <v>22970059</v>
      </c>
      <c r="E8" s="6">
        <f>E13+E50+E65+E90+E115+E135+E155+E185+E205+E230+E250+E280+E300+E320+E335+E370</f>
        <v>16945307.960000001</v>
      </c>
      <c r="F8" s="7">
        <f>E8/D8</f>
        <v>0.73771286177366813</v>
      </c>
      <c r="G8" s="97">
        <f>G13+G50+G65+G90+G115+G135+G155+G185+G205+G230+G250+G280+G300+G320+G335+G370</f>
        <v>295</v>
      </c>
      <c r="H8" s="97">
        <f>H13+H50+H65+H90+H115+H135+H155+H185+H205+H230+H250+H280+H300+H320+H335+H370</f>
        <v>52</v>
      </c>
      <c r="I8" s="97">
        <f>I13+I50+I65+I90+I115+I135+I155+I185+I205+I230+I250+I280+I300+I320+I335+I370</f>
        <v>207</v>
      </c>
      <c r="J8" s="97">
        <f>J13+J50+J65+J90+J115+J135+J155+J185+J205+J230+J250+J280+J300+J320+J335+J370</f>
        <v>35</v>
      </c>
      <c r="K8" s="50">
        <f>H8/G8</f>
        <v>0.17627118644067796</v>
      </c>
      <c r="L8" s="99" t="s">
        <v>264</v>
      </c>
      <c r="M8" s="100"/>
    </row>
    <row r="9" spans="1:13" x14ac:dyDescent="0.3">
      <c r="A9" s="81"/>
      <c r="B9" s="80"/>
      <c r="C9" s="5" t="s">
        <v>14</v>
      </c>
      <c r="D9" s="6">
        <f t="shared" ref="D9:E12" si="0">D14+D51+D66+D91+D116+D136+D156+D186+D206+D231+D251+D281+D301+D321+D336+D371</f>
        <v>11570412.100000001</v>
      </c>
      <c r="E9" s="6">
        <f t="shared" si="0"/>
        <v>8400677.8300000001</v>
      </c>
      <c r="F9" s="7">
        <f t="shared" ref="F9:F12" si="1">E9/D9</f>
        <v>0.72604828223879758</v>
      </c>
      <c r="G9" s="97"/>
      <c r="H9" s="97"/>
      <c r="I9" s="97"/>
      <c r="J9" s="97"/>
      <c r="K9" s="50" t="e">
        <f>(K6+0.5*K7)/#REF!</f>
        <v>#VALUE!</v>
      </c>
      <c r="L9" s="101"/>
      <c r="M9" s="102"/>
    </row>
    <row r="10" spans="1:13" x14ac:dyDescent="0.3">
      <c r="A10" s="81"/>
      <c r="B10" s="80"/>
      <c r="C10" s="5" t="s">
        <v>12</v>
      </c>
      <c r="D10" s="6">
        <f t="shared" si="0"/>
        <v>10619069.100000001</v>
      </c>
      <c r="E10" s="6">
        <f t="shared" si="0"/>
        <v>7934094.0300000012</v>
      </c>
      <c r="F10" s="7">
        <f t="shared" si="1"/>
        <v>0.74715532550776975</v>
      </c>
      <c r="G10" s="97"/>
      <c r="H10" s="97"/>
      <c r="I10" s="97"/>
      <c r="J10" s="97"/>
      <c r="K10" s="50" t="e">
        <f t="shared" ref="K10:K12" si="2">(K7+0.5*K8)/K6</f>
        <v>#VALUE!</v>
      </c>
      <c r="L10" s="101"/>
      <c r="M10" s="102"/>
    </row>
    <row r="11" spans="1:13" x14ac:dyDescent="0.3">
      <c r="A11" s="81"/>
      <c r="B11" s="80"/>
      <c r="C11" s="5" t="s">
        <v>13</v>
      </c>
      <c r="D11" s="6">
        <f t="shared" si="0"/>
        <v>430577.80000000005</v>
      </c>
      <c r="E11" s="6">
        <f t="shared" si="0"/>
        <v>307427.20000000001</v>
      </c>
      <c r="F11" s="8">
        <f t="shared" si="1"/>
        <v>0.71398757669345703</v>
      </c>
      <c r="G11" s="97"/>
      <c r="H11" s="97"/>
      <c r="I11" s="97"/>
      <c r="J11" s="97"/>
      <c r="K11" s="50" t="e">
        <f t="shared" si="2"/>
        <v>#VALUE!</v>
      </c>
      <c r="L11" s="101"/>
      <c r="M11" s="102"/>
    </row>
    <row r="12" spans="1:13" x14ac:dyDescent="0.3">
      <c r="A12" s="81"/>
      <c r="B12" s="80"/>
      <c r="C12" s="5" t="s">
        <v>190</v>
      </c>
      <c r="D12" s="6">
        <f t="shared" si="0"/>
        <v>350000</v>
      </c>
      <c r="E12" s="6">
        <f t="shared" si="0"/>
        <v>303108.90000000002</v>
      </c>
      <c r="F12" s="8">
        <f t="shared" si="1"/>
        <v>0.86602542857142861</v>
      </c>
      <c r="G12" s="97"/>
      <c r="H12" s="97"/>
      <c r="I12" s="97"/>
      <c r="J12" s="97"/>
      <c r="K12" s="50" t="e">
        <f t="shared" si="2"/>
        <v>#VALUE!</v>
      </c>
      <c r="L12" s="103"/>
      <c r="M12" s="104"/>
    </row>
    <row r="13" spans="1:13" x14ac:dyDescent="0.3">
      <c r="A13" s="67">
        <v>1</v>
      </c>
      <c r="B13" s="105" t="s">
        <v>29</v>
      </c>
      <c r="C13" s="26" t="s">
        <v>4</v>
      </c>
      <c r="D13" s="29">
        <v>12230528.300000003</v>
      </c>
      <c r="E13" s="29">
        <v>9632539.5</v>
      </c>
      <c r="F13" s="27">
        <f>E13/D13</f>
        <v>0.78758163700908967</v>
      </c>
      <c r="G13" s="51">
        <v>62</v>
      </c>
      <c r="H13" s="51">
        <v>11</v>
      </c>
      <c r="I13" s="51">
        <v>48</v>
      </c>
      <c r="J13" s="51">
        <v>3</v>
      </c>
      <c r="K13" s="54">
        <f t="shared" ref="K13" si="3">H13/G13</f>
        <v>0.17741935483870969</v>
      </c>
      <c r="L13" s="51" t="s">
        <v>151</v>
      </c>
      <c r="M13" s="44"/>
    </row>
    <row r="14" spans="1:13" x14ac:dyDescent="0.3">
      <c r="A14" s="68"/>
      <c r="B14" s="105"/>
      <c r="C14" s="26" t="s">
        <v>14</v>
      </c>
      <c r="D14" s="29">
        <v>4249684</v>
      </c>
      <c r="E14" s="29">
        <v>3515566.2</v>
      </c>
      <c r="F14" s="27">
        <f t="shared" ref="F14:F16" si="4">E14/D14</f>
        <v>0.82725355579379556</v>
      </c>
      <c r="G14" s="52"/>
      <c r="H14" s="52"/>
      <c r="I14" s="52"/>
      <c r="J14" s="52"/>
      <c r="K14" s="54" t="e">
        <f>(K11+0.5*K12)/#REF!</f>
        <v>#VALUE!</v>
      </c>
      <c r="L14" s="52"/>
      <c r="M14" s="45"/>
    </row>
    <row r="15" spans="1:13" x14ac:dyDescent="0.3">
      <c r="A15" s="68"/>
      <c r="B15" s="105"/>
      <c r="C15" s="26" t="s">
        <v>12</v>
      </c>
      <c r="D15" s="29">
        <v>7736944.4000000004</v>
      </c>
      <c r="E15" s="29">
        <v>5941292.0999999996</v>
      </c>
      <c r="F15" s="27">
        <f t="shared" si="4"/>
        <v>0.76791195500900833</v>
      </c>
      <c r="G15" s="52"/>
      <c r="H15" s="52"/>
      <c r="I15" s="52"/>
      <c r="J15" s="52"/>
      <c r="K15" s="54" t="e">
        <f t="shared" ref="K15:K74" si="5">(K12+0.5*K13)/K11</f>
        <v>#VALUE!</v>
      </c>
      <c r="L15" s="52"/>
      <c r="M15" s="45"/>
    </row>
    <row r="16" spans="1:13" x14ac:dyDescent="0.3">
      <c r="A16" s="68"/>
      <c r="B16" s="105"/>
      <c r="C16" s="26" t="s">
        <v>13</v>
      </c>
      <c r="D16" s="29">
        <v>243899.9</v>
      </c>
      <c r="E16" s="29">
        <v>175681.2</v>
      </c>
      <c r="F16" s="27">
        <f t="shared" si="4"/>
        <v>0.72030041832735481</v>
      </c>
      <c r="G16" s="52"/>
      <c r="H16" s="52"/>
      <c r="I16" s="52"/>
      <c r="J16" s="52"/>
      <c r="K16" s="54" t="e">
        <f t="shared" si="5"/>
        <v>#VALUE!</v>
      </c>
      <c r="L16" s="52"/>
      <c r="M16" s="45"/>
    </row>
    <row r="17" spans="1:13" x14ac:dyDescent="0.3">
      <c r="A17" s="69"/>
      <c r="B17" s="105"/>
      <c r="C17" s="26" t="s">
        <v>190</v>
      </c>
      <c r="D17" s="29">
        <v>0</v>
      </c>
      <c r="E17" s="29">
        <v>0</v>
      </c>
      <c r="F17" s="27"/>
      <c r="G17" s="53"/>
      <c r="H17" s="53"/>
      <c r="I17" s="53"/>
      <c r="J17" s="53"/>
      <c r="K17" s="54" t="e">
        <f t="shared" si="5"/>
        <v>#VALUE!</v>
      </c>
      <c r="L17" s="53"/>
      <c r="M17" s="45"/>
    </row>
    <row r="18" spans="1:13" ht="15.6" customHeight="1" x14ac:dyDescent="0.3">
      <c r="A18" s="85" t="s">
        <v>21</v>
      </c>
      <c r="B18" s="74" t="s">
        <v>16</v>
      </c>
      <c r="C18" s="5" t="s">
        <v>4</v>
      </c>
      <c r="D18" s="6">
        <v>939091.2</v>
      </c>
      <c r="E18" s="6">
        <v>1179768.2</v>
      </c>
      <c r="F18" s="7">
        <f>E18/D18</f>
        <v>1.2562871422924633</v>
      </c>
      <c r="G18" s="74">
        <v>18</v>
      </c>
      <c r="H18" s="74">
        <v>3</v>
      </c>
      <c r="I18" s="74">
        <v>13</v>
      </c>
      <c r="J18" s="74">
        <v>2</v>
      </c>
      <c r="K18" s="77">
        <f t="shared" ref="K18" si="6">H18/G18</f>
        <v>0.16666666666666666</v>
      </c>
      <c r="L18" s="74" t="s">
        <v>158</v>
      </c>
      <c r="M18" s="44" t="s">
        <v>236</v>
      </c>
    </row>
    <row r="19" spans="1:13" x14ac:dyDescent="0.3">
      <c r="A19" s="86"/>
      <c r="B19" s="75"/>
      <c r="C19" s="5" t="s">
        <v>14</v>
      </c>
      <c r="D19" s="6">
        <v>520422.3</v>
      </c>
      <c r="E19" s="6">
        <v>612132.9</v>
      </c>
      <c r="F19" s="7">
        <f t="shared" ref="F19:F20" si="7">E19/D19</f>
        <v>1.1762234247072041</v>
      </c>
      <c r="G19" s="75"/>
      <c r="H19" s="75"/>
      <c r="I19" s="75"/>
      <c r="J19" s="75"/>
      <c r="K19" s="78"/>
      <c r="L19" s="75"/>
      <c r="M19" s="45"/>
    </row>
    <row r="20" spans="1:13" x14ac:dyDescent="0.3">
      <c r="A20" s="86"/>
      <c r="B20" s="75"/>
      <c r="C20" s="5" t="s">
        <v>12</v>
      </c>
      <c r="D20" s="6">
        <v>418668.89999999997</v>
      </c>
      <c r="E20" s="6">
        <v>567635.30000000005</v>
      </c>
      <c r="F20" s="7">
        <f t="shared" si="7"/>
        <v>1.3558095669394123</v>
      </c>
      <c r="G20" s="75"/>
      <c r="H20" s="75"/>
      <c r="I20" s="75"/>
      <c r="J20" s="75"/>
      <c r="K20" s="78"/>
      <c r="L20" s="75"/>
      <c r="M20" s="45"/>
    </row>
    <row r="21" spans="1:13" x14ac:dyDescent="0.3">
      <c r="A21" s="86"/>
      <c r="B21" s="75"/>
      <c r="C21" s="5" t="s">
        <v>13</v>
      </c>
      <c r="D21" s="6">
        <v>0</v>
      </c>
      <c r="E21" s="6">
        <v>0</v>
      </c>
      <c r="F21" s="8"/>
      <c r="G21" s="75"/>
      <c r="H21" s="75"/>
      <c r="I21" s="75"/>
      <c r="J21" s="75"/>
      <c r="K21" s="78"/>
      <c r="L21" s="75"/>
      <c r="M21" s="45"/>
    </row>
    <row r="22" spans="1:13" ht="388.8" customHeight="1" x14ac:dyDescent="0.3">
      <c r="A22" s="86"/>
      <c r="B22" s="75"/>
      <c r="C22" s="14" t="s">
        <v>190</v>
      </c>
      <c r="D22" s="21">
        <v>0</v>
      </c>
      <c r="E22" s="88">
        <v>0</v>
      </c>
      <c r="F22" s="90"/>
      <c r="G22" s="75"/>
      <c r="H22" s="75"/>
      <c r="I22" s="75"/>
      <c r="J22" s="75"/>
      <c r="K22" s="78"/>
      <c r="L22" s="75"/>
      <c r="M22" s="45"/>
    </row>
    <row r="23" spans="1:13" ht="408.6" customHeight="1" x14ac:dyDescent="0.3">
      <c r="A23" s="87"/>
      <c r="B23" s="76"/>
      <c r="C23" s="15"/>
      <c r="D23" s="24"/>
      <c r="E23" s="89"/>
      <c r="F23" s="91"/>
      <c r="G23" s="76"/>
      <c r="H23" s="76"/>
      <c r="I23" s="76"/>
      <c r="J23" s="76"/>
      <c r="K23" s="79"/>
      <c r="L23" s="76"/>
      <c r="M23" s="32" t="s">
        <v>237</v>
      </c>
    </row>
    <row r="24" spans="1:13" x14ac:dyDescent="0.3">
      <c r="A24" s="64" t="s">
        <v>22</v>
      </c>
      <c r="B24" s="80" t="s">
        <v>17</v>
      </c>
      <c r="C24" s="5" t="s">
        <v>4</v>
      </c>
      <c r="D24" s="6">
        <v>52257.899999999994</v>
      </c>
      <c r="E24" s="6">
        <v>66229.600000000006</v>
      </c>
      <c r="F24" s="7">
        <f>E24/D24</f>
        <v>1.267360533048592</v>
      </c>
      <c r="G24" s="47">
        <v>9</v>
      </c>
      <c r="H24" s="47">
        <v>2</v>
      </c>
      <c r="I24" s="47">
        <v>6</v>
      </c>
      <c r="J24" s="47">
        <v>1</v>
      </c>
      <c r="K24" s="50">
        <f t="shared" ref="K24" si="8">H24/G24</f>
        <v>0.22222222222222221</v>
      </c>
      <c r="L24" s="82" t="s">
        <v>154</v>
      </c>
      <c r="M24" s="73" t="s">
        <v>235</v>
      </c>
    </row>
    <row r="25" spans="1:13" x14ac:dyDescent="0.3">
      <c r="A25" s="65"/>
      <c r="B25" s="80"/>
      <c r="C25" s="5" t="s">
        <v>14</v>
      </c>
      <c r="D25" s="6">
        <v>42385.7</v>
      </c>
      <c r="E25" s="6">
        <v>36405.599999999999</v>
      </c>
      <c r="F25" s="7">
        <f t="shared" ref="F25:F26" si="9">E25/D25</f>
        <v>0.8589123218443957</v>
      </c>
      <c r="G25" s="48"/>
      <c r="H25" s="48"/>
      <c r="I25" s="48"/>
      <c r="J25" s="48"/>
      <c r="K25" s="50" t="e">
        <f>(K21+0.5*K22)/#REF!</f>
        <v>#REF!</v>
      </c>
      <c r="L25" s="83"/>
      <c r="M25" s="73"/>
    </row>
    <row r="26" spans="1:13" x14ac:dyDescent="0.3">
      <c r="A26" s="65"/>
      <c r="B26" s="80"/>
      <c r="C26" s="5" t="s">
        <v>12</v>
      </c>
      <c r="D26" s="6">
        <v>9872.2000000000007</v>
      </c>
      <c r="E26" s="6">
        <v>29824</v>
      </c>
      <c r="F26" s="7">
        <f t="shared" si="9"/>
        <v>3.0210084884828099</v>
      </c>
      <c r="G26" s="48"/>
      <c r="H26" s="48"/>
      <c r="I26" s="48"/>
      <c r="J26" s="48"/>
      <c r="K26" s="50" t="e">
        <f>(K22+0.5*K24)/K21</f>
        <v>#DIV/0!</v>
      </c>
      <c r="L26" s="83"/>
      <c r="M26" s="73"/>
    </row>
    <row r="27" spans="1:13" x14ac:dyDescent="0.3">
      <c r="A27" s="65"/>
      <c r="B27" s="80"/>
      <c r="C27" s="5" t="s">
        <v>13</v>
      </c>
      <c r="D27" s="6">
        <v>0</v>
      </c>
      <c r="E27" s="6">
        <v>0</v>
      </c>
      <c r="F27" s="8"/>
      <c r="G27" s="48"/>
      <c r="H27" s="48"/>
      <c r="I27" s="48"/>
      <c r="J27" s="48"/>
      <c r="K27" s="50" t="e">
        <f>(K24+0.5*K25)/K22</f>
        <v>#REF!</v>
      </c>
      <c r="L27" s="83"/>
      <c r="M27" s="73"/>
    </row>
    <row r="28" spans="1:13" ht="367.8" customHeight="1" x14ac:dyDescent="0.3">
      <c r="A28" s="66"/>
      <c r="B28" s="80"/>
      <c r="C28" s="5" t="s">
        <v>190</v>
      </c>
      <c r="D28" s="6">
        <v>0</v>
      </c>
      <c r="E28" s="6">
        <v>0</v>
      </c>
      <c r="F28" s="8"/>
      <c r="G28" s="49"/>
      <c r="H28" s="49"/>
      <c r="I28" s="49"/>
      <c r="J28" s="49"/>
      <c r="K28" s="50" t="e">
        <f t="shared" si="5"/>
        <v>#REF!</v>
      </c>
      <c r="L28" s="84"/>
      <c r="M28" s="73"/>
    </row>
    <row r="29" spans="1:13" ht="15.6" customHeight="1" x14ac:dyDescent="0.3">
      <c r="A29" s="85" t="s">
        <v>23</v>
      </c>
      <c r="B29" s="74" t="s">
        <v>18</v>
      </c>
      <c r="C29" s="5" t="s">
        <v>4</v>
      </c>
      <c r="D29" s="6">
        <v>10603609.4</v>
      </c>
      <c r="E29" s="6">
        <v>7753931.9000000004</v>
      </c>
      <c r="F29" s="7">
        <f>E29/D29</f>
        <v>0.73125401054474903</v>
      </c>
      <c r="G29" s="74">
        <v>18</v>
      </c>
      <c r="H29" s="74">
        <v>0</v>
      </c>
      <c r="I29" s="74">
        <v>18</v>
      </c>
      <c r="J29" s="74">
        <v>0</v>
      </c>
      <c r="K29" s="77">
        <f t="shared" ref="K29" si="10">H29/G29</f>
        <v>0</v>
      </c>
      <c r="L29" s="74" t="s">
        <v>152</v>
      </c>
      <c r="M29" s="73" t="s">
        <v>233</v>
      </c>
    </row>
    <row r="30" spans="1:13" x14ac:dyDescent="0.3">
      <c r="A30" s="86"/>
      <c r="B30" s="75"/>
      <c r="C30" s="5" t="s">
        <v>14</v>
      </c>
      <c r="D30" s="6">
        <v>3491932.7</v>
      </c>
      <c r="E30" s="6">
        <v>2642170.2999999998</v>
      </c>
      <c r="F30" s="7">
        <f t="shared" ref="F30:F32" si="11">E30/D30</f>
        <v>0.75664983463169255</v>
      </c>
      <c r="G30" s="75"/>
      <c r="H30" s="75"/>
      <c r="I30" s="75"/>
      <c r="J30" s="75"/>
      <c r="K30" s="78"/>
      <c r="L30" s="75"/>
      <c r="M30" s="73"/>
    </row>
    <row r="31" spans="1:13" x14ac:dyDescent="0.3">
      <c r="A31" s="86"/>
      <c r="B31" s="75"/>
      <c r="C31" s="5" t="s">
        <v>12</v>
      </c>
      <c r="D31" s="6">
        <v>6867776.8000000007</v>
      </c>
      <c r="E31" s="6">
        <v>4936080.4000000004</v>
      </c>
      <c r="F31" s="7">
        <f t="shared" si="11"/>
        <v>0.71873046310998345</v>
      </c>
      <c r="G31" s="75"/>
      <c r="H31" s="75"/>
      <c r="I31" s="75"/>
      <c r="J31" s="75"/>
      <c r="K31" s="78"/>
      <c r="L31" s="75"/>
      <c r="M31" s="73"/>
    </row>
    <row r="32" spans="1:13" x14ac:dyDescent="0.3">
      <c r="A32" s="86"/>
      <c r="B32" s="75"/>
      <c r="C32" s="5" t="s">
        <v>13</v>
      </c>
      <c r="D32" s="6">
        <v>243899.9</v>
      </c>
      <c r="E32" s="6">
        <v>175681.2</v>
      </c>
      <c r="F32" s="8">
        <f t="shared" si="11"/>
        <v>0.72030041832735481</v>
      </c>
      <c r="G32" s="75"/>
      <c r="H32" s="75"/>
      <c r="I32" s="75"/>
      <c r="J32" s="75"/>
      <c r="K32" s="78"/>
      <c r="L32" s="75"/>
      <c r="M32" s="73"/>
    </row>
    <row r="33" spans="1:13" ht="384.6" customHeight="1" x14ac:dyDescent="0.3">
      <c r="A33" s="86"/>
      <c r="B33" s="75"/>
      <c r="C33" s="14" t="s">
        <v>190</v>
      </c>
      <c r="D33" s="21">
        <v>0</v>
      </c>
      <c r="E33" s="21">
        <v>0</v>
      </c>
      <c r="F33" s="17"/>
      <c r="G33" s="75"/>
      <c r="H33" s="75"/>
      <c r="I33" s="75"/>
      <c r="J33" s="75"/>
      <c r="K33" s="78"/>
      <c r="L33" s="75"/>
      <c r="M33" s="73"/>
    </row>
    <row r="34" spans="1:13" ht="56.4" customHeight="1" x14ac:dyDescent="0.3">
      <c r="A34" s="87"/>
      <c r="B34" s="76"/>
      <c r="C34" s="15"/>
      <c r="D34" s="16"/>
      <c r="E34" s="16"/>
      <c r="F34" s="18"/>
      <c r="G34" s="76"/>
      <c r="H34" s="76"/>
      <c r="I34" s="76"/>
      <c r="J34" s="76"/>
      <c r="K34" s="79"/>
      <c r="L34" s="76"/>
      <c r="M34" s="38" t="s">
        <v>234</v>
      </c>
    </row>
    <row r="35" spans="1:13" ht="63" customHeight="1" x14ac:dyDescent="0.3">
      <c r="A35" s="64" t="s">
        <v>24</v>
      </c>
      <c r="B35" s="47" t="s">
        <v>19</v>
      </c>
      <c r="C35" s="5" t="s">
        <v>4</v>
      </c>
      <c r="D35" s="6">
        <v>434299.8</v>
      </c>
      <c r="E35" s="6">
        <v>435301.1</v>
      </c>
      <c r="F35" s="7">
        <f>E35/D35</f>
        <v>1.0023055502212987</v>
      </c>
      <c r="G35" s="47">
        <v>4</v>
      </c>
      <c r="H35" s="47">
        <v>0</v>
      </c>
      <c r="I35" s="47">
        <v>4</v>
      </c>
      <c r="J35" s="47">
        <v>0</v>
      </c>
      <c r="K35" s="50">
        <f t="shared" ref="K35" si="12">H35/G35</f>
        <v>0</v>
      </c>
      <c r="L35" s="47" t="s">
        <v>152</v>
      </c>
      <c r="M35" s="45" t="s">
        <v>231</v>
      </c>
    </row>
    <row r="36" spans="1:13" x14ac:dyDescent="0.3">
      <c r="A36" s="65"/>
      <c r="B36" s="48"/>
      <c r="C36" s="5" t="s">
        <v>14</v>
      </c>
      <c r="D36" s="6">
        <v>39675</v>
      </c>
      <c r="E36" s="6">
        <v>101444.5</v>
      </c>
      <c r="F36" s="7">
        <f t="shared" ref="F36:F37" si="13">E36/D36</f>
        <v>2.5568872085696284</v>
      </c>
      <c r="G36" s="48"/>
      <c r="H36" s="48"/>
      <c r="I36" s="48"/>
      <c r="J36" s="48"/>
      <c r="K36" s="50" t="e">
        <f>(K32+0.5*K33)/#REF!</f>
        <v>#REF!</v>
      </c>
      <c r="L36" s="48"/>
      <c r="M36" s="45"/>
    </row>
    <row r="37" spans="1:13" x14ac:dyDescent="0.3">
      <c r="A37" s="65"/>
      <c r="B37" s="48"/>
      <c r="C37" s="5" t="s">
        <v>12</v>
      </c>
      <c r="D37" s="6">
        <v>394624.8</v>
      </c>
      <c r="E37" s="6">
        <v>333856.59999999998</v>
      </c>
      <c r="F37" s="7">
        <f t="shared" si="13"/>
        <v>0.84601018486420521</v>
      </c>
      <c r="G37" s="48"/>
      <c r="H37" s="48"/>
      <c r="I37" s="48"/>
      <c r="J37" s="48"/>
      <c r="K37" s="50" t="e">
        <f>(K33+0.5*K35)/K32</f>
        <v>#DIV/0!</v>
      </c>
      <c r="L37" s="48"/>
      <c r="M37" s="45"/>
    </row>
    <row r="38" spans="1:13" x14ac:dyDescent="0.3">
      <c r="A38" s="65"/>
      <c r="B38" s="48"/>
      <c r="C38" s="5" t="s">
        <v>13</v>
      </c>
      <c r="D38" s="6">
        <v>0</v>
      </c>
      <c r="E38" s="6">
        <v>0</v>
      </c>
      <c r="F38" s="8"/>
      <c r="G38" s="48"/>
      <c r="H38" s="48"/>
      <c r="I38" s="48"/>
      <c r="J38" s="48"/>
      <c r="K38" s="50" t="e">
        <f>(K35+0.5*K36)/K33</f>
        <v>#REF!</v>
      </c>
      <c r="L38" s="48"/>
      <c r="M38" s="45"/>
    </row>
    <row r="39" spans="1:13" ht="120.6" customHeight="1" x14ac:dyDescent="0.3">
      <c r="A39" s="66"/>
      <c r="B39" s="49"/>
      <c r="C39" s="5" t="s">
        <v>190</v>
      </c>
      <c r="D39" s="6">
        <v>0</v>
      </c>
      <c r="E39" s="6">
        <v>0</v>
      </c>
      <c r="F39" s="8"/>
      <c r="G39" s="49"/>
      <c r="H39" s="49"/>
      <c r="I39" s="49"/>
      <c r="J39" s="49"/>
      <c r="K39" s="50" t="e">
        <f t="shared" si="5"/>
        <v>#REF!</v>
      </c>
      <c r="L39" s="49"/>
      <c r="M39" s="46"/>
    </row>
    <row r="40" spans="1:13" x14ac:dyDescent="0.3">
      <c r="A40" s="64" t="s">
        <v>25</v>
      </c>
      <c r="B40" s="47" t="s">
        <v>20</v>
      </c>
      <c r="C40" s="5" t="s">
        <v>4</v>
      </c>
      <c r="D40" s="6">
        <v>101355.3</v>
      </c>
      <c r="E40" s="6">
        <v>117790.39999999999</v>
      </c>
      <c r="F40" s="7">
        <f>E40/D40</f>
        <v>1.162153335839369</v>
      </c>
      <c r="G40" s="47">
        <v>6</v>
      </c>
      <c r="H40" s="47">
        <v>3</v>
      </c>
      <c r="I40" s="47">
        <v>3</v>
      </c>
      <c r="J40" s="44">
        <v>0</v>
      </c>
      <c r="K40" s="50">
        <f t="shared" ref="K40" si="14">H40/G40</f>
        <v>0.5</v>
      </c>
      <c r="L40" s="47" t="s">
        <v>155</v>
      </c>
      <c r="M40" s="44" t="s">
        <v>230</v>
      </c>
    </row>
    <row r="41" spans="1:13" x14ac:dyDescent="0.3">
      <c r="A41" s="65"/>
      <c r="B41" s="48"/>
      <c r="C41" s="5" t="s">
        <v>14</v>
      </c>
      <c r="D41" s="6">
        <v>101355.3</v>
      </c>
      <c r="E41" s="6">
        <v>72790.399999999994</v>
      </c>
      <c r="F41" s="7">
        <f t="shared" ref="F41" si="15">E41/D41</f>
        <v>0.71817063340545573</v>
      </c>
      <c r="G41" s="48"/>
      <c r="H41" s="48"/>
      <c r="I41" s="48"/>
      <c r="J41" s="45"/>
      <c r="K41" s="50" t="e">
        <f>(K38+0.5*K39)/#REF!</f>
        <v>#REF!</v>
      </c>
      <c r="L41" s="48"/>
      <c r="M41" s="45"/>
    </row>
    <row r="42" spans="1:13" x14ac:dyDescent="0.3">
      <c r="A42" s="65"/>
      <c r="B42" s="48"/>
      <c r="C42" s="5" t="s">
        <v>12</v>
      </c>
      <c r="D42" s="6">
        <v>0</v>
      </c>
      <c r="E42" s="6">
        <v>45000</v>
      </c>
      <c r="F42" s="7"/>
      <c r="G42" s="48"/>
      <c r="H42" s="48"/>
      <c r="I42" s="48"/>
      <c r="J42" s="45"/>
      <c r="K42" s="50" t="e">
        <f t="shared" si="5"/>
        <v>#REF!</v>
      </c>
      <c r="L42" s="48"/>
      <c r="M42" s="45"/>
    </row>
    <row r="43" spans="1:13" x14ac:dyDescent="0.3">
      <c r="A43" s="65"/>
      <c r="B43" s="48"/>
      <c r="C43" s="5" t="s">
        <v>13</v>
      </c>
      <c r="D43" s="6">
        <v>0</v>
      </c>
      <c r="E43" s="6">
        <v>0</v>
      </c>
      <c r="F43" s="8"/>
      <c r="G43" s="48"/>
      <c r="H43" s="48"/>
      <c r="I43" s="48"/>
      <c r="J43" s="45"/>
      <c r="K43" s="50" t="e">
        <f t="shared" si="5"/>
        <v>#REF!</v>
      </c>
      <c r="L43" s="48"/>
      <c r="M43" s="45"/>
    </row>
    <row r="44" spans="1:13" ht="226.2" customHeight="1" x14ac:dyDescent="0.3">
      <c r="A44" s="66"/>
      <c r="B44" s="49"/>
      <c r="C44" s="5" t="s">
        <v>190</v>
      </c>
      <c r="D44" s="6">
        <v>0</v>
      </c>
      <c r="E44" s="6">
        <v>0</v>
      </c>
      <c r="F44" s="8"/>
      <c r="G44" s="49"/>
      <c r="H44" s="49"/>
      <c r="I44" s="49"/>
      <c r="J44" s="46"/>
      <c r="K44" s="50" t="e">
        <f t="shared" si="5"/>
        <v>#REF!</v>
      </c>
      <c r="L44" s="49"/>
      <c r="M44" s="46"/>
    </row>
    <row r="45" spans="1:13" ht="15.6" customHeight="1" x14ac:dyDescent="0.3">
      <c r="A45" s="64" t="s">
        <v>26</v>
      </c>
      <c r="B45" s="47" t="s">
        <v>202</v>
      </c>
      <c r="C45" s="5" t="s">
        <v>4</v>
      </c>
      <c r="D45" s="6">
        <v>99914.7</v>
      </c>
      <c r="E45" s="6">
        <v>79518.3</v>
      </c>
      <c r="F45" s="7">
        <f>E45/D45</f>
        <v>0.79586187017525956</v>
      </c>
      <c r="G45" s="47">
        <v>4</v>
      </c>
      <c r="H45" s="47">
        <v>0</v>
      </c>
      <c r="I45" s="47">
        <v>4</v>
      </c>
      <c r="J45" s="47">
        <v>0</v>
      </c>
      <c r="K45" s="50">
        <f t="shared" ref="K45" si="16">H45/G45</f>
        <v>0</v>
      </c>
      <c r="L45" s="47" t="s">
        <v>152</v>
      </c>
      <c r="M45" s="44" t="s">
        <v>192</v>
      </c>
    </row>
    <row r="46" spans="1:13" x14ac:dyDescent="0.3">
      <c r="A46" s="65"/>
      <c r="B46" s="48"/>
      <c r="C46" s="5" t="s">
        <v>14</v>
      </c>
      <c r="D46" s="6">
        <v>53913</v>
      </c>
      <c r="E46" s="6">
        <v>50622.5</v>
      </c>
      <c r="F46" s="7">
        <f t="shared" ref="F46:F47" si="17">E46/D46</f>
        <v>0.93896648303748631</v>
      </c>
      <c r="G46" s="48"/>
      <c r="H46" s="48"/>
      <c r="I46" s="48"/>
      <c r="J46" s="48"/>
      <c r="K46" s="50" t="e">
        <f>(K43+0.5*K44)/#REF!</f>
        <v>#REF!</v>
      </c>
      <c r="L46" s="48"/>
      <c r="M46" s="45"/>
    </row>
    <row r="47" spans="1:13" x14ac:dyDescent="0.3">
      <c r="A47" s="65"/>
      <c r="B47" s="48"/>
      <c r="C47" s="5" t="s">
        <v>12</v>
      </c>
      <c r="D47" s="6">
        <v>46001.7</v>
      </c>
      <c r="E47" s="6">
        <v>28895.8</v>
      </c>
      <c r="F47" s="7">
        <f t="shared" si="17"/>
        <v>0.62814635111311101</v>
      </c>
      <c r="G47" s="48"/>
      <c r="H47" s="48"/>
      <c r="I47" s="48"/>
      <c r="J47" s="48"/>
      <c r="K47" s="50" t="e">
        <f t="shared" si="5"/>
        <v>#REF!</v>
      </c>
      <c r="L47" s="48"/>
      <c r="M47" s="45"/>
    </row>
    <row r="48" spans="1:13" x14ac:dyDescent="0.3">
      <c r="A48" s="65"/>
      <c r="B48" s="48"/>
      <c r="C48" s="5" t="s">
        <v>13</v>
      </c>
      <c r="D48" s="6">
        <v>0</v>
      </c>
      <c r="E48" s="6">
        <v>0</v>
      </c>
      <c r="F48" s="8"/>
      <c r="G48" s="48"/>
      <c r="H48" s="48"/>
      <c r="I48" s="48"/>
      <c r="J48" s="48"/>
      <c r="K48" s="50" t="e">
        <f t="shared" si="5"/>
        <v>#REF!</v>
      </c>
      <c r="L48" s="48"/>
      <c r="M48" s="45"/>
    </row>
    <row r="49" spans="1:13" ht="31.2" customHeight="1" x14ac:dyDescent="0.3">
      <c r="A49" s="65"/>
      <c r="B49" s="48"/>
      <c r="C49" s="5" t="s">
        <v>190</v>
      </c>
      <c r="D49" s="6">
        <v>0</v>
      </c>
      <c r="E49" s="6">
        <v>0</v>
      </c>
      <c r="F49" s="8"/>
      <c r="G49" s="49"/>
      <c r="H49" s="49"/>
      <c r="I49" s="49"/>
      <c r="J49" s="49"/>
      <c r="K49" s="50" t="e">
        <f t="shared" si="5"/>
        <v>#REF!</v>
      </c>
      <c r="L49" s="49"/>
      <c r="M49" s="46"/>
    </row>
    <row r="50" spans="1:13" s="28" customFormat="1" x14ac:dyDescent="0.25">
      <c r="A50" s="67" t="s">
        <v>27</v>
      </c>
      <c r="B50" s="51" t="s">
        <v>28</v>
      </c>
      <c r="C50" s="26" t="s">
        <v>4</v>
      </c>
      <c r="D50" s="25">
        <v>4816.5</v>
      </c>
      <c r="E50" s="25">
        <v>229.3</v>
      </c>
      <c r="F50" s="27">
        <f>E50/D50</f>
        <v>4.7607183639572309E-2</v>
      </c>
      <c r="G50" s="51">
        <f>G55+G60</f>
        <v>12</v>
      </c>
      <c r="H50" s="51">
        <v>3</v>
      </c>
      <c r="I50" s="51">
        <v>5</v>
      </c>
      <c r="J50" s="51">
        <v>4</v>
      </c>
      <c r="K50" s="54">
        <f t="shared" ref="K50" si="18">H50/G50</f>
        <v>0.25</v>
      </c>
      <c r="L50" s="51" t="s">
        <v>156</v>
      </c>
      <c r="M50" s="55"/>
    </row>
    <row r="51" spans="1:13" s="28" customFormat="1" x14ac:dyDescent="0.25">
      <c r="A51" s="68"/>
      <c r="B51" s="52"/>
      <c r="C51" s="26" t="s">
        <v>14</v>
      </c>
      <c r="D51" s="25">
        <v>4816.5</v>
      </c>
      <c r="E51" s="25">
        <v>229.3</v>
      </c>
      <c r="F51" s="27">
        <f t="shared" ref="F51:F61" si="19">E51/D51</f>
        <v>4.7607183639572309E-2</v>
      </c>
      <c r="G51" s="52"/>
      <c r="H51" s="52"/>
      <c r="I51" s="52"/>
      <c r="J51" s="52"/>
      <c r="K51" s="54" t="e">
        <f>(K48+0.5*K49)/#REF!</f>
        <v>#REF!</v>
      </c>
      <c r="L51" s="52"/>
      <c r="M51" s="56"/>
    </row>
    <row r="52" spans="1:13" s="28" customFormat="1" x14ac:dyDescent="0.3">
      <c r="A52" s="68"/>
      <c r="B52" s="52"/>
      <c r="C52" s="26" t="s">
        <v>12</v>
      </c>
      <c r="D52" s="29">
        <v>0</v>
      </c>
      <c r="E52" s="29">
        <v>0</v>
      </c>
      <c r="F52" s="27"/>
      <c r="G52" s="52"/>
      <c r="H52" s="52"/>
      <c r="I52" s="52"/>
      <c r="J52" s="52"/>
      <c r="K52" s="54" t="e">
        <f t="shared" si="5"/>
        <v>#REF!</v>
      </c>
      <c r="L52" s="52"/>
      <c r="M52" s="56"/>
    </row>
    <row r="53" spans="1:13" s="28" customFormat="1" x14ac:dyDescent="0.3">
      <c r="A53" s="68"/>
      <c r="B53" s="52"/>
      <c r="C53" s="26" t="s">
        <v>13</v>
      </c>
      <c r="D53" s="29">
        <v>0</v>
      </c>
      <c r="E53" s="29">
        <v>0</v>
      </c>
      <c r="F53" s="27"/>
      <c r="G53" s="52"/>
      <c r="H53" s="52"/>
      <c r="I53" s="52"/>
      <c r="J53" s="52"/>
      <c r="K53" s="54" t="e">
        <f t="shared" si="5"/>
        <v>#REF!</v>
      </c>
      <c r="L53" s="52"/>
      <c r="M53" s="56"/>
    </row>
    <row r="54" spans="1:13" s="28" customFormat="1" x14ac:dyDescent="0.3">
      <c r="A54" s="69"/>
      <c r="B54" s="53"/>
      <c r="C54" s="26" t="s">
        <v>190</v>
      </c>
      <c r="D54" s="29">
        <v>0</v>
      </c>
      <c r="E54" s="29">
        <v>0</v>
      </c>
      <c r="F54" s="27"/>
      <c r="G54" s="53"/>
      <c r="H54" s="53"/>
      <c r="I54" s="53"/>
      <c r="J54" s="53"/>
      <c r="K54" s="54" t="e">
        <f t="shared" si="5"/>
        <v>#REF!</v>
      </c>
      <c r="L54" s="53"/>
      <c r="M54" s="57"/>
    </row>
    <row r="55" spans="1:13" x14ac:dyDescent="0.3">
      <c r="A55" s="64" t="s">
        <v>32</v>
      </c>
      <c r="B55" s="47" t="s">
        <v>30</v>
      </c>
      <c r="C55" s="5" t="s">
        <v>4</v>
      </c>
      <c r="D55" s="6">
        <v>4470.5</v>
      </c>
      <c r="E55" s="6">
        <v>0</v>
      </c>
      <c r="F55" s="7">
        <f t="shared" si="19"/>
        <v>0</v>
      </c>
      <c r="G55" s="47">
        <v>8</v>
      </c>
      <c r="H55" s="47">
        <v>0</v>
      </c>
      <c r="I55" s="47">
        <v>5</v>
      </c>
      <c r="J55" s="47">
        <v>3</v>
      </c>
      <c r="K55" s="50">
        <f t="shared" ref="K55" si="20">H55/G55</f>
        <v>0</v>
      </c>
      <c r="L55" s="47" t="s">
        <v>157</v>
      </c>
      <c r="M55" s="44" t="s">
        <v>219</v>
      </c>
    </row>
    <row r="56" spans="1:13" x14ac:dyDescent="0.3">
      <c r="A56" s="65"/>
      <c r="B56" s="48"/>
      <c r="C56" s="5" t="s">
        <v>14</v>
      </c>
      <c r="D56" s="6">
        <v>4470.5</v>
      </c>
      <c r="E56" s="6">
        <v>0</v>
      </c>
      <c r="F56" s="7">
        <f t="shared" si="19"/>
        <v>0</v>
      </c>
      <c r="G56" s="48"/>
      <c r="H56" s="48"/>
      <c r="I56" s="48"/>
      <c r="J56" s="48"/>
      <c r="K56" s="50" t="e">
        <f>(K53+0.5*K54)/#REF!</f>
        <v>#REF!</v>
      </c>
      <c r="L56" s="48"/>
      <c r="M56" s="45"/>
    </row>
    <row r="57" spans="1:13" x14ac:dyDescent="0.3">
      <c r="A57" s="65"/>
      <c r="B57" s="48"/>
      <c r="C57" s="5" t="s">
        <v>12</v>
      </c>
      <c r="D57" s="6">
        <v>3</v>
      </c>
      <c r="E57" s="6">
        <v>0</v>
      </c>
      <c r="F57" s="7"/>
      <c r="G57" s="48"/>
      <c r="H57" s="48"/>
      <c r="I57" s="48"/>
      <c r="J57" s="48"/>
      <c r="K57" s="50" t="e">
        <f t="shared" si="5"/>
        <v>#REF!</v>
      </c>
      <c r="L57" s="48"/>
      <c r="M57" s="45"/>
    </row>
    <row r="58" spans="1:13" x14ac:dyDescent="0.3">
      <c r="A58" s="65"/>
      <c r="B58" s="48"/>
      <c r="C58" s="5" t="s">
        <v>13</v>
      </c>
      <c r="D58" s="6">
        <v>0</v>
      </c>
      <c r="E58" s="6">
        <v>0</v>
      </c>
      <c r="F58" s="8"/>
      <c r="G58" s="48"/>
      <c r="H58" s="48"/>
      <c r="I58" s="48"/>
      <c r="J58" s="48"/>
      <c r="K58" s="50" t="e">
        <f t="shared" si="5"/>
        <v>#REF!</v>
      </c>
      <c r="L58" s="48"/>
      <c r="M58" s="45"/>
    </row>
    <row r="59" spans="1:13" ht="240" customHeight="1" x14ac:dyDescent="0.3">
      <c r="A59" s="66"/>
      <c r="B59" s="49"/>
      <c r="C59" s="5" t="s">
        <v>190</v>
      </c>
      <c r="D59" s="6">
        <v>0</v>
      </c>
      <c r="E59" s="6">
        <v>0</v>
      </c>
      <c r="F59" s="8"/>
      <c r="G59" s="49"/>
      <c r="H59" s="49"/>
      <c r="I59" s="49"/>
      <c r="J59" s="49"/>
      <c r="K59" s="50" t="e">
        <f t="shared" si="5"/>
        <v>#REF!</v>
      </c>
      <c r="L59" s="49"/>
      <c r="M59" s="46"/>
    </row>
    <row r="60" spans="1:13" x14ac:dyDescent="0.3">
      <c r="A60" s="64" t="s">
        <v>33</v>
      </c>
      <c r="B60" s="47" t="s">
        <v>31</v>
      </c>
      <c r="C60" s="5" t="s">
        <v>4</v>
      </c>
      <c r="D60" s="6">
        <v>346</v>
      </c>
      <c r="E60" s="6">
        <v>229.3</v>
      </c>
      <c r="F60" s="7">
        <f t="shared" si="19"/>
        <v>0.66271676300578042</v>
      </c>
      <c r="G60" s="47">
        <v>4</v>
      </c>
      <c r="H60" s="47">
        <v>3</v>
      </c>
      <c r="I60" s="47">
        <v>0</v>
      </c>
      <c r="J60" s="47">
        <v>1</v>
      </c>
      <c r="K60" s="50">
        <f t="shared" ref="K60" si="21">H60/G60</f>
        <v>0.75</v>
      </c>
      <c r="L60" s="47" t="s">
        <v>156</v>
      </c>
      <c r="M60" s="44" t="s">
        <v>220</v>
      </c>
    </row>
    <row r="61" spans="1:13" x14ac:dyDescent="0.3">
      <c r="A61" s="65"/>
      <c r="B61" s="48"/>
      <c r="C61" s="5" t="s">
        <v>14</v>
      </c>
      <c r="D61" s="6">
        <v>346</v>
      </c>
      <c r="E61" s="6">
        <v>229.3</v>
      </c>
      <c r="F61" s="7">
        <f t="shared" si="19"/>
        <v>0.66271676300578042</v>
      </c>
      <c r="G61" s="48"/>
      <c r="H61" s="48"/>
      <c r="I61" s="48"/>
      <c r="J61" s="48"/>
      <c r="K61" s="50" t="e">
        <f>(K58+0.5*K59)/#REF!</f>
        <v>#REF!</v>
      </c>
      <c r="L61" s="48"/>
      <c r="M61" s="45"/>
    </row>
    <row r="62" spans="1:13" x14ac:dyDescent="0.3">
      <c r="A62" s="65"/>
      <c r="B62" s="48"/>
      <c r="C62" s="5" t="s">
        <v>12</v>
      </c>
      <c r="D62" s="6">
        <v>0</v>
      </c>
      <c r="E62" s="6">
        <v>0</v>
      </c>
      <c r="F62" s="7"/>
      <c r="G62" s="48"/>
      <c r="H62" s="48"/>
      <c r="I62" s="48"/>
      <c r="J62" s="48"/>
      <c r="K62" s="50" t="e">
        <f t="shared" si="5"/>
        <v>#REF!</v>
      </c>
      <c r="L62" s="48"/>
      <c r="M62" s="45"/>
    </row>
    <row r="63" spans="1:13" x14ac:dyDescent="0.3">
      <c r="A63" s="65"/>
      <c r="B63" s="48"/>
      <c r="C63" s="5" t="s">
        <v>13</v>
      </c>
      <c r="D63" s="6">
        <v>0</v>
      </c>
      <c r="E63" s="6">
        <v>0</v>
      </c>
      <c r="F63" s="8"/>
      <c r="G63" s="48"/>
      <c r="H63" s="48"/>
      <c r="I63" s="48"/>
      <c r="J63" s="48"/>
      <c r="K63" s="50" t="e">
        <f t="shared" si="5"/>
        <v>#REF!</v>
      </c>
      <c r="L63" s="48"/>
      <c r="M63" s="45"/>
    </row>
    <row r="64" spans="1:13" ht="345" customHeight="1" x14ac:dyDescent="0.3">
      <c r="A64" s="66"/>
      <c r="B64" s="49"/>
      <c r="C64" s="5" t="s">
        <v>190</v>
      </c>
      <c r="D64" s="6">
        <v>0</v>
      </c>
      <c r="E64" s="6">
        <v>0</v>
      </c>
      <c r="F64" s="8"/>
      <c r="G64" s="49"/>
      <c r="H64" s="49"/>
      <c r="I64" s="49"/>
      <c r="J64" s="49"/>
      <c r="K64" s="50" t="e">
        <f t="shared" si="5"/>
        <v>#REF!</v>
      </c>
      <c r="L64" s="49"/>
      <c r="M64" s="46"/>
    </row>
    <row r="65" spans="1:13" x14ac:dyDescent="0.3">
      <c r="A65" s="67" t="s">
        <v>34</v>
      </c>
      <c r="B65" s="51" t="s">
        <v>35</v>
      </c>
      <c r="C65" s="26" t="s">
        <v>4</v>
      </c>
      <c r="D65" s="29">
        <v>934536.2</v>
      </c>
      <c r="E65" s="29">
        <v>519143.48</v>
      </c>
      <c r="F65" s="27">
        <f t="shared" ref="F65:F127" si="22">E65/D65</f>
        <v>0.55550922478979414</v>
      </c>
      <c r="G65" s="51">
        <f>G70+G75+G80+G85</f>
        <v>29</v>
      </c>
      <c r="H65" s="51">
        <v>10</v>
      </c>
      <c r="I65" s="51">
        <v>18</v>
      </c>
      <c r="J65" s="51">
        <f t="shared" ref="J65" si="23">J70+J75+J80+J85</f>
        <v>1</v>
      </c>
      <c r="K65" s="54">
        <f t="shared" ref="K65" si="24">H65/G65</f>
        <v>0.34482758620689657</v>
      </c>
      <c r="L65" s="51" t="s">
        <v>162</v>
      </c>
      <c r="M65" s="44"/>
    </row>
    <row r="66" spans="1:13" x14ac:dyDescent="0.3">
      <c r="A66" s="68"/>
      <c r="B66" s="52"/>
      <c r="C66" s="26" t="s">
        <v>14</v>
      </c>
      <c r="D66" s="29">
        <v>99798.5</v>
      </c>
      <c r="E66" s="29">
        <v>75642.7</v>
      </c>
      <c r="F66" s="27">
        <f t="shared" si="22"/>
        <v>0.75795427786990788</v>
      </c>
      <c r="G66" s="52"/>
      <c r="H66" s="52"/>
      <c r="I66" s="52"/>
      <c r="J66" s="52"/>
      <c r="K66" s="54" t="e">
        <f>(#REF!+0.5*#REF!)/#REF!</f>
        <v>#REF!</v>
      </c>
      <c r="L66" s="52"/>
      <c r="M66" s="45"/>
    </row>
    <row r="67" spans="1:13" x14ac:dyDescent="0.3">
      <c r="A67" s="68"/>
      <c r="B67" s="52"/>
      <c r="C67" s="26" t="s">
        <v>12</v>
      </c>
      <c r="D67" s="29">
        <v>834737.7</v>
      </c>
      <c r="E67" s="29">
        <v>443500.78</v>
      </c>
      <c r="F67" s="27">
        <f t="shared" si="22"/>
        <v>0.53130555862039064</v>
      </c>
      <c r="G67" s="52"/>
      <c r="H67" s="52"/>
      <c r="I67" s="52"/>
      <c r="J67" s="52"/>
      <c r="K67" s="54" t="e">
        <f>(#REF!+0.5*K65)/#REF!</f>
        <v>#REF!</v>
      </c>
      <c r="L67" s="52"/>
      <c r="M67" s="45"/>
    </row>
    <row r="68" spans="1:13" x14ac:dyDescent="0.3">
      <c r="A68" s="68"/>
      <c r="B68" s="52"/>
      <c r="C68" s="26" t="s">
        <v>13</v>
      </c>
      <c r="D68" s="29">
        <v>0</v>
      </c>
      <c r="E68" s="29">
        <v>0</v>
      </c>
      <c r="F68" s="27"/>
      <c r="G68" s="52"/>
      <c r="H68" s="52"/>
      <c r="I68" s="52"/>
      <c r="J68" s="52"/>
      <c r="K68" s="54" t="e">
        <f>(K65+0.5*K66)/#REF!</f>
        <v>#REF!</v>
      </c>
      <c r="L68" s="52"/>
      <c r="M68" s="45"/>
    </row>
    <row r="69" spans="1:13" x14ac:dyDescent="0.3">
      <c r="A69" s="69"/>
      <c r="B69" s="53"/>
      <c r="C69" s="26" t="s">
        <v>190</v>
      </c>
      <c r="D69" s="29">
        <v>0</v>
      </c>
      <c r="E69" s="29">
        <v>0</v>
      </c>
      <c r="F69" s="27"/>
      <c r="G69" s="53"/>
      <c r="H69" s="53"/>
      <c r="I69" s="53"/>
      <c r="J69" s="53"/>
      <c r="K69" s="54" t="e">
        <f t="shared" si="5"/>
        <v>#REF!</v>
      </c>
      <c r="L69" s="53"/>
      <c r="M69" s="46"/>
    </row>
    <row r="70" spans="1:13" x14ac:dyDescent="0.3">
      <c r="A70" s="64" t="s">
        <v>39</v>
      </c>
      <c r="B70" s="47" t="s">
        <v>36</v>
      </c>
      <c r="C70" s="5" t="s">
        <v>4</v>
      </c>
      <c r="D70" s="6">
        <v>811364.5</v>
      </c>
      <c r="E70" s="6">
        <v>424774</v>
      </c>
      <c r="F70" s="7">
        <f t="shared" si="22"/>
        <v>0.52353042313288289</v>
      </c>
      <c r="G70" s="47">
        <v>7</v>
      </c>
      <c r="H70" s="47">
        <v>5</v>
      </c>
      <c r="I70" s="47">
        <v>2</v>
      </c>
      <c r="J70" s="47">
        <v>0</v>
      </c>
      <c r="K70" s="50">
        <f t="shared" ref="K70" si="25">H70/G70</f>
        <v>0.7142857142857143</v>
      </c>
      <c r="L70" s="47" t="s">
        <v>159</v>
      </c>
      <c r="M70" s="44" t="s">
        <v>247</v>
      </c>
    </row>
    <row r="71" spans="1:13" x14ac:dyDescent="0.3">
      <c r="A71" s="65"/>
      <c r="B71" s="48"/>
      <c r="C71" s="5" t="s">
        <v>14</v>
      </c>
      <c r="D71" s="6">
        <v>4950.1000000000004</v>
      </c>
      <c r="E71" s="6">
        <v>4.2</v>
      </c>
      <c r="F71" s="7">
        <f t="shared" si="22"/>
        <v>8.4846770772307632E-4</v>
      </c>
      <c r="G71" s="48"/>
      <c r="H71" s="48"/>
      <c r="I71" s="48"/>
      <c r="J71" s="48"/>
      <c r="K71" s="50" t="e">
        <f>(K68+0.5*K69)/#REF!</f>
        <v>#REF!</v>
      </c>
      <c r="L71" s="48"/>
      <c r="M71" s="45"/>
    </row>
    <row r="72" spans="1:13" x14ac:dyDescent="0.3">
      <c r="A72" s="65"/>
      <c r="B72" s="48"/>
      <c r="C72" s="5" t="s">
        <v>12</v>
      </c>
      <c r="D72" s="6">
        <v>806414.4</v>
      </c>
      <c r="E72" s="6">
        <v>424769.8</v>
      </c>
      <c r="F72" s="7">
        <f t="shared" si="22"/>
        <v>0.52673885783785601</v>
      </c>
      <c r="G72" s="48"/>
      <c r="H72" s="48"/>
      <c r="I72" s="48"/>
      <c r="J72" s="48"/>
      <c r="K72" s="50" t="e">
        <f t="shared" si="5"/>
        <v>#REF!</v>
      </c>
      <c r="L72" s="48"/>
      <c r="M72" s="45"/>
    </row>
    <row r="73" spans="1:13" x14ac:dyDescent="0.3">
      <c r="A73" s="65"/>
      <c r="B73" s="48"/>
      <c r="C73" s="5" t="s">
        <v>13</v>
      </c>
      <c r="D73" s="6">
        <v>0</v>
      </c>
      <c r="E73" s="6">
        <v>0</v>
      </c>
      <c r="F73" s="8"/>
      <c r="G73" s="48"/>
      <c r="H73" s="48"/>
      <c r="I73" s="48"/>
      <c r="J73" s="48"/>
      <c r="K73" s="50" t="e">
        <f t="shared" si="5"/>
        <v>#REF!</v>
      </c>
      <c r="L73" s="48"/>
      <c r="M73" s="45"/>
    </row>
    <row r="74" spans="1:13" ht="250.2" customHeight="1" x14ac:dyDescent="0.3">
      <c r="A74" s="66"/>
      <c r="B74" s="49"/>
      <c r="C74" s="5" t="s">
        <v>190</v>
      </c>
      <c r="D74" s="6">
        <v>0</v>
      </c>
      <c r="E74" s="6">
        <v>0</v>
      </c>
      <c r="F74" s="8"/>
      <c r="G74" s="49"/>
      <c r="H74" s="49"/>
      <c r="I74" s="49"/>
      <c r="J74" s="49"/>
      <c r="K74" s="50" t="e">
        <f t="shared" si="5"/>
        <v>#REF!</v>
      </c>
      <c r="L74" s="49"/>
      <c r="M74" s="46"/>
    </row>
    <row r="75" spans="1:13" x14ac:dyDescent="0.3">
      <c r="A75" s="64" t="s">
        <v>40</v>
      </c>
      <c r="B75" s="47" t="s">
        <v>37</v>
      </c>
      <c r="C75" s="5" t="s">
        <v>4</v>
      </c>
      <c r="D75" s="6">
        <v>75243</v>
      </c>
      <c r="E75" s="6">
        <v>60027.78</v>
      </c>
      <c r="F75" s="7">
        <f t="shared" si="22"/>
        <v>0.79778557473784939</v>
      </c>
      <c r="G75" s="47">
        <v>15</v>
      </c>
      <c r="H75" s="47">
        <v>3</v>
      </c>
      <c r="I75" s="47">
        <v>11</v>
      </c>
      <c r="J75" s="47">
        <v>1</v>
      </c>
      <c r="K75" s="50">
        <f t="shared" ref="K75" si="26">H75/G75</f>
        <v>0.2</v>
      </c>
      <c r="L75" s="47" t="s">
        <v>160</v>
      </c>
      <c r="M75" s="44" t="s">
        <v>246</v>
      </c>
    </row>
    <row r="76" spans="1:13" x14ac:dyDescent="0.3">
      <c r="A76" s="65"/>
      <c r="B76" s="48"/>
      <c r="C76" s="5" t="s">
        <v>14</v>
      </c>
      <c r="D76" s="6">
        <v>53463.4</v>
      </c>
      <c r="E76" s="6">
        <v>45872.800000000003</v>
      </c>
      <c r="F76" s="7">
        <f t="shared" si="22"/>
        <v>0.85802249763389538</v>
      </c>
      <c r="G76" s="48"/>
      <c r="H76" s="48"/>
      <c r="I76" s="48"/>
      <c r="J76" s="48"/>
      <c r="K76" s="50" t="e">
        <f>(K73+0.5*K74)/#REF!</f>
        <v>#REF!</v>
      </c>
      <c r="L76" s="48"/>
      <c r="M76" s="45"/>
    </row>
    <row r="77" spans="1:13" x14ac:dyDescent="0.3">
      <c r="A77" s="65"/>
      <c r="B77" s="48"/>
      <c r="C77" s="5" t="s">
        <v>12</v>
      </c>
      <c r="D77" s="6">
        <v>21779.599999999999</v>
      </c>
      <c r="E77" s="6">
        <v>14154.98</v>
      </c>
      <c r="F77" s="7">
        <f t="shared" si="22"/>
        <v>0.64991919043508606</v>
      </c>
      <c r="G77" s="48"/>
      <c r="H77" s="48"/>
      <c r="I77" s="48"/>
      <c r="J77" s="48"/>
      <c r="K77" s="50" t="e">
        <f t="shared" ref="K77:K139" si="27">(K74+0.5*K75)/K73</f>
        <v>#REF!</v>
      </c>
      <c r="L77" s="48"/>
      <c r="M77" s="45"/>
    </row>
    <row r="78" spans="1:13" x14ac:dyDescent="0.3">
      <c r="A78" s="65"/>
      <c r="B78" s="48"/>
      <c r="C78" s="5" t="s">
        <v>13</v>
      </c>
      <c r="D78" s="6">
        <v>0</v>
      </c>
      <c r="E78" s="6">
        <v>0</v>
      </c>
      <c r="F78" s="8"/>
      <c r="G78" s="48"/>
      <c r="H78" s="48"/>
      <c r="I78" s="48"/>
      <c r="J78" s="48"/>
      <c r="K78" s="50" t="e">
        <f t="shared" si="27"/>
        <v>#REF!</v>
      </c>
      <c r="L78" s="48"/>
      <c r="M78" s="45"/>
    </row>
    <row r="79" spans="1:13" ht="250.2" customHeight="1" x14ac:dyDescent="0.3">
      <c r="A79" s="66"/>
      <c r="B79" s="49"/>
      <c r="C79" s="5" t="s">
        <v>190</v>
      </c>
      <c r="D79" s="6">
        <v>0</v>
      </c>
      <c r="E79" s="6">
        <v>0</v>
      </c>
      <c r="F79" s="8"/>
      <c r="G79" s="49"/>
      <c r="H79" s="49"/>
      <c r="I79" s="49"/>
      <c r="J79" s="49"/>
      <c r="K79" s="50" t="e">
        <f t="shared" si="27"/>
        <v>#REF!</v>
      </c>
      <c r="L79" s="49"/>
      <c r="M79" s="46"/>
    </row>
    <row r="80" spans="1:13" x14ac:dyDescent="0.3">
      <c r="A80" s="64" t="s">
        <v>41</v>
      </c>
      <c r="B80" s="47" t="s">
        <v>38</v>
      </c>
      <c r="C80" s="5" t="s">
        <v>4</v>
      </c>
      <c r="D80" s="6">
        <v>7000</v>
      </c>
      <c r="E80" s="6">
        <v>4398.1000000000004</v>
      </c>
      <c r="F80" s="7">
        <f t="shared" si="22"/>
        <v>0.62830000000000008</v>
      </c>
      <c r="G80" s="47">
        <v>2</v>
      </c>
      <c r="H80" s="47">
        <v>1</v>
      </c>
      <c r="I80" s="47">
        <v>1</v>
      </c>
      <c r="J80" s="47">
        <v>0</v>
      </c>
      <c r="K80" s="50">
        <f t="shared" ref="K80" si="28">H80/G80</f>
        <v>0.5</v>
      </c>
      <c r="L80" s="47" t="s">
        <v>161</v>
      </c>
      <c r="M80" s="44" t="s">
        <v>245</v>
      </c>
    </row>
    <row r="81" spans="1:13" x14ac:dyDescent="0.3">
      <c r="A81" s="65"/>
      <c r="B81" s="48"/>
      <c r="C81" s="5" t="s">
        <v>14</v>
      </c>
      <c r="D81" s="6">
        <v>7000</v>
      </c>
      <c r="E81" s="6">
        <v>4398.1000000000004</v>
      </c>
      <c r="F81" s="7">
        <f t="shared" si="22"/>
        <v>0.62830000000000008</v>
      </c>
      <c r="G81" s="48"/>
      <c r="H81" s="48"/>
      <c r="I81" s="48"/>
      <c r="J81" s="48"/>
      <c r="K81" s="50" t="e">
        <f>(K78+0.5*K79)/#REF!</f>
        <v>#REF!</v>
      </c>
      <c r="L81" s="48"/>
      <c r="M81" s="45"/>
    </row>
    <row r="82" spans="1:13" x14ac:dyDescent="0.3">
      <c r="A82" s="65"/>
      <c r="B82" s="48"/>
      <c r="C82" s="5" t="s">
        <v>12</v>
      </c>
      <c r="D82" s="6">
        <v>0</v>
      </c>
      <c r="E82" s="6">
        <v>0</v>
      </c>
      <c r="F82" s="7"/>
      <c r="G82" s="48"/>
      <c r="H82" s="48"/>
      <c r="I82" s="48"/>
      <c r="J82" s="48"/>
      <c r="K82" s="50" t="e">
        <f t="shared" si="27"/>
        <v>#REF!</v>
      </c>
      <c r="L82" s="48"/>
      <c r="M82" s="45"/>
    </row>
    <row r="83" spans="1:13" x14ac:dyDescent="0.3">
      <c r="A83" s="65"/>
      <c r="B83" s="48"/>
      <c r="C83" s="5" t="s">
        <v>13</v>
      </c>
      <c r="D83" s="6">
        <v>0</v>
      </c>
      <c r="E83" s="6">
        <v>0</v>
      </c>
      <c r="F83" s="8"/>
      <c r="G83" s="48"/>
      <c r="H83" s="48"/>
      <c r="I83" s="48"/>
      <c r="J83" s="48"/>
      <c r="K83" s="50" t="e">
        <f t="shared" si="27"/>
        <v>#REF!</v>
      </c>
      <c r="L83" s="48"/>
      <c r="M83" s="45"/>
    </row>
    <row r="84" spans="1:13" ht="136.19999999999999" customHeight="1" x14ac:dyDescent="0.3">
      <c r="A84" s="66"/>
      <c r="B84" s="49"/>
      <c r="C84" s="5" t="s">
        <v>190</v>
      </c>
      <c r="D84" s="6">
        <v>0</v>
      </c>
      <c r="E84" s="6">
        <v>0</v>
      </c>
      <c r="F84" s="8"/>
      <c r="G84" s="49"/>
      <c r="H84" s="49"/>
      <c r="I84" s="49"/>
      <c r="J84" s="49"/>
      <c r="K84" s="50" t="e">
        <f t="shared" si="27"/>
        <v>#REF!</v>
      </c>
      <c r="L84" s="49"/>
      <c r="M84" s="46"/>
    </row>
    <row r="85" spans="1:13" x14ac:dyDescent="0.3">
      <c r="A85" s="64" t="s">
        <v>42</v>
      </c>
      <c r="B85" s="47" t="s">
        <v>203</v>
      </c>
      <c r="C85" s="5" t="s">
        <v>4</v>
      </c>
      <c r="D85" s="6">
        <v>40928.699999999997</v>
      </c>
      <c r="E85" s="6">
        <v>29943.599999999999</v>
      </c>
      <c r="F85" s="7">
        <f t="shared" si="22"/>
        <v>0.73160398449010111</v>
      </c>
      <c r="G85" s="47">
        <v>5</v>
      </c>
      <c r="H85" s="47">
        <v>1</v>
      </c>
      <c r="I85" s="47">
        <v>4</v>
      </c>
      <c r="J85" s="47">
        <v>0</v>
      </c>
      <c r="K85" s="50">
        <f t="shared" ref="K85" si="29">H85/G85</f>
        <v>0.2</v>
      </c>
      <c r="L85" s="47" t="s">
        <v>155</v>
      </c>
      <c r="M85" s="44" t="s">
        <v>193</v>
      </c>
    </row>
    <row r="86" spans="1:13" x14ac:dyDescent="0.3">
      <c r="A86" s="65"/>
      <c r="B86" s="48"/>
      <c r="C86" s="5" t="s">
        <v>14</v>
      </c>
      <c r="D86" s="6">
        <v>34385</v>
      </c>
      <c r="E86" s="6">
        <v>25367.599999999999</v>
      </c>
      <c r="F86" s="7">
        <f t="shared" si="22"/>
        <v>0.73775192671222911</v>
      </c>
      <c r="G86" s="48"/>
      <c r="H86" s="48"/>
      <c r="I86" s="48"/>
      <c r="J86" s="48"/>
      <c r="K86" s="50" t="e">
        <f>(K83+0.5*K84)/#REF!</f>
        <v>#REF!</v>
      </c>
      <c r="L86" s="48"/>
      <c r="M86" s="45"/>
    </row>
    <row r="87" spans="1:13" x14ac:dyDescent="0.3">
      <c r="A87" s="65"/>
      <c r="B87" s="48"/>
      <c r="C87" s="5" t="s">
        <v>12</v>
      </c>
      <c r="D87" s="6">
        <v>6543.7</v>
      </c>
      <c r="E87" s="6">
        <v>4576</v>
      </c>
      <c r="F87" s="7">
        <f t="shared" si="22"/>
        <v>0.69929856197564066</v>
      </c>
      <c r="G87" s="48"/>
      <c r="H87" s="48"/>
      <c r="I87" s="48"/>
      <c r="J87" s="48"/>
      <c r="K87" s="50" t="e">
        <f t="shared" si="27"/>
        <v>#REF!</v>
      </c>
      <c r="L87" s="48"/>
      <c r="M87" s="45"/>
    </row>
    <row r="88" spans="1:13" x14ac:dyDescent="0.3">
      <c r="A88" s="65"/>
      <c r="B88" s="48"/>
      <c r="C88" s="5" t="s">
        <v>13</v>
      </c>
      <c r="D88" s="6">
        <v>0</v>
      </c>
      <c r="E88" s="6">
        <v>0</v>
      </c>
      <c r="F88" s="8"/>
      <c r="G88" s="48"/>
      <c r="H88" s="48"/>
      <c r="I88" s="48"/>
      <c r="J88" s="48"/>
      <c r="K88" s="50" t="e">
        <f t="shared" si="27"/>
        <v>#REF!</v>
      </c>
      <c r="L88" s="48"/>
      <c r="M88" s="45"/>
    </row>
    <row r="89" spans="1:13" ht="100.8" customHeight="1" x14ac:dyDescent="0.3">
      <c r="A89" s="66"/>
      <c r="B89" s="49"/>
      <c r="C89" s="5" t="s">
        <v>190</v>
      </c>
      <c r="D89" s="6">
        <v>0</v>
      </c>
      <c r="E89" s="6">
        <v>0</v>
      </c>
      <c r="F89" s="8"/>
      <c r="G89" s="49"/>
      <c r="H89" s="49"/>
      <c r="I89" s="49"/>
      <c r="J89" s="49"/>
      <c r="K89" s="50" t="e">
        <f t="shared" si="27"/>
        <v>#REF!</v>
      </c>
      <c r="L89" s="49"/>
      <c r="M89" s="46"/>
    </row>
    <row r="90" spans="1:13" x14ac:dyDescent="0.3">
      <c r="A90" s="67" t="s">
        <v>43</v>
      </c>
      <c r="B90" s="51" t="s">
        <v>44</v>
      </c>
      <c r="C90" s="26" t="s">
        <v>4</v>
      </c>
      <c r="D90" s="106">
        <v>1635860.1</v>
      </c>
      <c r="E90" s="106">
        <v>1177134.1000000001</v>
      </c>
      <c r="F90" s="27">
        <f t="shared" si="22"/>
        <v>0.71958115489215735</v>
      </c>
      <c r="G90" s="51">
        <f>G95+G100+G105+G110</f>
        <v>25</v>
      </c>
      <c r="H90" s="51">
        <v>7</v>
      </c>
      <c r="I90" s="51">
        <v>17</v>
      </c>
      <c r="J90" s="51">
        <v>1</v>
      </c>
      <c r="K90" s="54">
        <f t="shared" ref="K90" si="30">H90/G90</f>
        <v>0.28000000000000003</v>
      </c>
      <c r="L90" s="51" t="s">
        <v>163</v>
      </c>
      <c r="M90" s="44"/>
    </row>
    <row r="91" spans="1:13" x14ac:dyDescent="0.3">
      <c r="A91" s="68"/>
      <c r="B91" s="52"/>
      <c r="C91" s="26" t="s">
        <v>14</v>
      </c>
      <c r="D91" s="106">
        <v>1431871.8</v>
      </c>
      <c r="E91" s="106">
        <v>1077292.3</v>
      </c>
      <c r="F91" s="27">
        <f t="shared" si="22"/>
        <v>0.75236644789009743</v>
      </c>
      <c r="G91" s="52"/>
      <c r="H91" s="52"/>
      <c r="I91" s="52"/>
      <c r="J91" s="52"/>
      <c r="K91" s="54" t="e">
        <f>(K88+0.5*K89)/#REF!</f>
        <v>#REF!</v>
      </c>
      <c r="L91" s="52"/>
      <c r="M91" s="45"/>
    </row>
    <row r="92" spans="1:13" x14ac:dyDescent="0.3">
      <c r="A92" s="68"/>
      <c r="B92" s="52"/>
      <c r="C92" s="26" t="s">
        <v>12</v>
      </c>
      <c r="D92" s="106">
        <v>110345.8</v>
      </c>
      <c r="E92" s="106">
        <v>77551.5</v>
      </c>
      <c r="F92" s="27">
        <f t="shared" si="22"/>
        <v>0.70280427528732403</v>
      </c>
      <c r="G92" s="52"/>
      <c r="H92" s="52"/>
      <c r="I92" s="52"/>
      <c r="J92" s="52"/>
      <c r="K92" s="54" t="e">
        <f t="shared" si="27"/>
        <v>#REF!</v>
      </c>
      <c r="L92" s="52"/>
      <c r="M92" s="45"/>
    </row>
    <row r="93" spans="1:13" x14ac:dyDescent="0.3">
      <c r="A93" s="68"/>
      <c r="B93" s="52"/>
      <c r="C93" s="26" t="s">
        <v>13</v>
      </c>
      <c r="D93" s="106">
        <v>93642.5</v>
      </c>
      <c r="E93" s="106">
        <v>22290.3</v>
      </c>
      <c r="F93" s="27">
        <f t="shared" si="22"/>
        <v>0.23803614811650692</v>
      </c>
      <c r="G93" s="52"/>
      <c r="H93" s="52"/>
      <c r="I93" s="52"/>
      <c r="J93" s="52"/>
      <c r="K93" s="54" t="e">
        <f t="shared" si="27"/>
        <v>#REF!</v>
      </c>
      <c r="L93" s="52"/>
      <c r="M93" s="45"/>
    </row>
    <row r="94" spans="1:13" x14ac:dyDescent="0.3">
      <c r="A94" s="69"/>
      <c r="B94" s="53"/>
      <c r="C94" s="26" t="s">
        <v>190</v>
      </c>
      <c r="D94" s="29">
        <v>0</v>
      </c>
      <c r="E94" s="29">
        <v>0</v>
      </c>
      <c r="F94" s="27"/>
      <c r="G94" s="53"/>
      <c r="H94" s="53"/>
      <c r="I94" s="53"/>
      <c r="J94" s="53"/>
      <c r="K94" s="54" t="e">
        <f t="shared" si="27"/>
        <v>#REF!</v>
      </c>
      <c r="L94" s="53"/>
      <c r="M94" s="46"/>
    </row>
    <row r="95" spans="1:13" x14ac:dyDescent="0.3">
      <c r="A95" s="64" t="s">
        <v>49</v>
      </c>
      <c r="B95" s="47" t="s">
        <v>45</v>
      </c>
      <c r="C95" s="5" t="s">
        <v>4</v>
      </c>
      <c r="D95" s="36">
        <v>346297</v>
      </c>
      <c r="E95" s="36">
        <v>151814.29999999999</v>
      </c>
      <c r="F95" s="7">
        <f t="shared" si="22"/>
        <v>0.4383933444413321</v>
      </c>
      <c r="G95" s="47">
        <v>8</v>
      </c>
      <c r="H95" s="47">
        <v>3</v>
      </c>
      <c r="I95" s="47">
        <v>5</v>
      </c>
      <c r="J95" s="47">
        <v>0</v>
      </c>
      <c r="K95" s="50">
        <f>H95/G95</f>
        <v>0.375</v>
      </c>
      <c r="L95" s="47" t="s">
        <v>163</v>
      </c>
      <c r="M95" s="44" t="s">
        <v>226</v>
      </c>
    </row>
    <row r="96" spans="1:13" x14ac:dyDescent="0.3">
      <c r="A96" s="65"/>
      <c r="B96" s="48"/>
      <c r="C96" s="5" t="s">
        <v>14</v>
      </c>
      <c r="D96" s="36">
        <v>145280.90000000002</v>
      </c>
      <c r="E96" s="36">
        <v>69575</v>
      </c>
      <c r="F96" s="7">
        <f t="shared" si="22"/>
        <v>0.47889984161717053</v>
      </c>
      <c r="G96" s="48"/>
      <c r="H96" s="48"/>
      <c r="I96" s="48"/>
      <c r="J96" s="48"/>
      <c r="K96" s="50" t="e">
        <f>(K93+0.5*K94)/#REF!</f>
        <v>#REF!</v>
      </c>
      <c r="L96" s="48"/>
      <c r="M96" s="45"/>
    </row>
    <row r="97" spans="1:13" x14ac:dyDescent="0.3">
      <c r="A97" s="65"/>
      <c r="B97" s="48"/>
      <c r="C97" s="5" t="s">
        <v>12</v>
      </c>
      <c r="D97" s="36">
        <v>107536.1</v>
      </c>
      <c r="E97" s="36">
        <v>60111.5</v>
      </c>
      <c r="F97" s="7">
        <f t="shared" si="22"/>
        <v>0.55898902787064064</v>
      </c>
      <c r="G97" s="48"/>
      <c r="H97" s="48"/>
      <c r="I97" s="48"/>
      <c r="J97" s="48"/>
      <c r="K97" s="50" t="e">
        <f t="shared" si="27"/>
        <v>#REF!</v>
      </c>
      <c r="L97" s="48"/>
      <c r="M97" s="45"/>
    </row>
    <row r="98" spans="1:13" x14ac:dyDescent="0.3">
      <c r="A98" s="65"/>
      <c r="B98" s="48"/>
      <c r="C98" s="5" t="s">
        <v>13</v>
      </c>
      <c r="D98" s="36">
        <v>93480</v>
      </c>
      <c r="E98" s="36">
        <v>22127.8</v>
      </c>
      <c r="F98" s="8">
        <f t="shared" si="22"/>
        <v>0.23671159606332903</v>
      </c>
      <c r="G98" s="48"/>
      <c r="H98" s="48"/>
      <c r="I98" s="48"/>
      <c r="J98" s="48"/>
      <c r="K98" s="50" t="e">
        <f t="shared" si="27"/>
        <v>#REF!</v>
      </c>
      <c r="L98" s="48"/>
      <c r="M98" s="45"/>
    </row>
    <row r="99" spans="1:13" ht="242.4" customHeight="1" x14ac:dyDescent="0.3">
      <c r="A99" s="66"/>
      <c r="B99" s="49"/>
      <c r="C99" s="5" t="s">
        <v>190</v>
      </c>
      <c r="D99" s="6">
        <v>0</v>
      </c>
      <c r="E99" s="6">
        <v>0</v>
      </c>
      <c r="F99" s="8"/>
      <c r="G99" s="49"/>
      <c r="H99" s="49"/>
      <c r="I99" s="49"/>
      <c r="J99" s="49"/>
      <c r="K99" s="50" t="e">
        <f t="shared" si="27"/>
        <v>#REF!</v>
      </c>
      <c r="L99" s="49"/>
      <c r="M99" s="46"/>
    </row>
    <row r="100" spans="1:13" x14ac:dyDescent="0.3">
      <c r="A100" s="64" t="s">
        <v>50</v>
      </c>
      <c r="B100" s="47" t="s">
        <v>46</v>
      </c>
      <c r="C100" s="5" t="s">
        <v>4</v>
      </c>
      <c r="D100" s="36">
        <v>333634.59999999998</v>
      </c>
      <c r="E100" s="36">
        <v>288734</v>
      </c>
      <c r="F100" s="7">
        <f t="shared" si="22"/>
        <v>0.86541983355443353</v>
      </c>
      <c r="G100" s="47">
        <v>9</v>
      </c>
      <c r="H100" s="47">
        <v>2</v>
      </c>
      <c r="I100" s="47">
        <v>7</v>
      </c>
      <c r="J100" s="47">
        <v>0</v>
      </c>
      <c r="K100" s="50">
        <f t="shared" ref="K100" si="31">H100/G100</f>
        <v>0.22222222222222221</v>
      </c>
      <c r="L100" s="47" t="s">
        <v>47</v>
      </c>
      <c r="M100" s="44" t="s">
        <v>227</v>
      </c>
    </row>
    <row r="101" spans="1:13" x14ac:dyDescent="0.3">
      <c r="A101" s="65"/>
      <c r="B101" s="48"/>
      <c r="C101" s="5" t="s">
        <v>14</v>
      </c>
      <c r="D101" s="36">
        <v>332134.59999999998</v>
      </c>
      <c r="E101" s="36">
        <v>272207.59999999998</v>
      </c>
      <c r="F101" s="7">
        <f t="shared" si="22"/>
        <v>0.81957013813074575</v>
      </c>
      <c r="G101" s="48"/>
      <c r="H101" s="48"/>
      <c r="I101" s="48"/>
      <c r="J101" s="48"/>
      <c r="K101" s="50" t="e">
        <f>(K98+0.5*K99)/#REF!</f>
        <v>#REF!</v>
      </c>
      <c r="L101" s="48"/>
      <c r="M101" s="45"/>
    </row>
    <row r="102" spans="1:13" x14ac:dyDescent="0.3">
      <c r="A102" s="65"/>
      <c r="B102" s="48"/>
      <c r="C102" s="5" t="s">
        <v>12</v>
      </c>
      <c r="D102" s="36">
        <v>1500</v>
      </c>
      <c r="E102" s="36">
        <v>16526.400000000001</v>
      </c>
      <c r="F102" s="7">
        <f t="shared" si="22"/>
        <v>11.017600000000002</v>
      </c>
      <c r="G102" s="48"/>
      <c r="H102" s="48"/>
      <c r="I102" s="48"/>
      <c r="J102" s="48"/>
      <c r="K102" s="50" t="e">
        <f t="shared" si="27"/>
        <v>#REF!</v>
      </c>
      <c r="L102" s="48"/>
      <c r="M102" s="45"/>
    </row>
    <row r="103" spans="1:13" x14ac:dyDescent="0.3">
      <c r="A103" s="65"/>
      <c r="B103" s="48"/>
      <c r="C103" s="5" t="s">
        <v>13</v>
      </c>
      <c r="D103" s="6">
        <v>0</v>
      </c>
      <c r="E103" s="6">
        <v>0</v>
      </c>
      <c r="F103" s="8"/>
      <c r="G103" s="48"/>
      <c r="H103" s="48"/>
      <c r="I103" s="48"/>
      <c r="J103" s="48"/>
      <c r="K103" s="50" t="e">
        <f t="shared" si="27"/>
        <v>#REF!</v>
      </c>
      <c r="L103" s="48"/>
      <c r="M103" s="45"/>
    </row>
    <row r="104" spans="1:13" ht="171" customHeight="1" x14ac:dyDescent="0.3">
      <c r="A104" s="66"/>
      <c r="B104" s="49"/>
      <c r="C104" s="5" t="s">
        <v>190</v>
      </c>
      <c r="D104" s="6">
        <v>0</v>
      </c>
      <c r="E104" s="6">
        <v>0</v>
      </c>
      <c r="F104" s="8"/>
      <c r="G104" s="49"/>
      <c r="H104" s="49"/>
      <c r="I104" s="49"/>
      <c r="J104" s="49"/>
      <c r="K104" s="50" t="e">
        <f t="shared" si="27"/>
        <v>#REF!</v>
      </c>
      <c r="L104" s="49"/>
      <c r="M104" s="46"/>
    </row>
    <row r="105" spans="1:13" x14ac:dyDescent="0.3">
      <c r="A105" s="64" t="s">
        <v>51</v>
      </c>
      <c r="B105" s="47" t="s">
        <v>48</v>
      </c>
      <c r="C105" s="5" t="s">
        <v>4</v>
      </c>
      <c r="D105" s="36">
        <v>943100.5</v>
      </c>
      <c r="E105" s="36">
        <v>726204</v>
      </c>
      <c r="F105" s="7">
        <f t="shared" si="22"/>
        <v>0.7700176174225335</v>
      </c>
      <c r="G105" s="47">
        <v>6</v>
      </c>
      <c r="H105" s="47">
        <v>1</v>
      </c>
      <c r="I105" s="47">
        <v>4</v>
      </c>
      <c r="J105" s="47">
        <v>1</v>
      </c>
      <c r="K105" s="50">
        <f t="shared" ref="K105" si="32">H105/G105</f>
        <v>0.16666666666666666</v>
      </c>
      <c r="L105" s="47" t="s">
        <v>47</v>
      </c>
      <c r="M105" s="44" t="s">
        <v>232</v>
      </c>
    </row>
    <row r="106" spans="1:13" x14ac:dyDescent="0.3">
      <c r="A106" s="65"/>
      <c r="B106" s="48"/>
      <c r="C106" s="5" t="s">
        <v>14</v>
      </c>
      <c r="D106" s="36">
        <v>941628.3</v>
      </c>
      <c r="E106" s="36">
        <v>725127.9</v>
      </c>
      <c r="F106" s="7">
        <f t="shared" si="22"/>
        <v>0.77007870302963488</v>
      </c>
      <c r="G106" s="48"/>
      <c r="H106" s="48"/>
      <c r="I106" s="48"/>
      <c r="J106" s="48"/>
      <c r="K106" s="50" t="e">
        <f>(K103+0.5*K104)/#REF!</f>
        <v>#REF!</v>
      </c>
      <c r="L106" s="48"/>
      <c r="M106" s="45"/>
    </row>
    <row r="107" spans="1:13" x14ac:dyDescent="0.3">
      <c r="A107" s="65"/>
      <c r="B107" s="48"/>
      <c r="C107" s="5" t="s">
        <v>12</v>
      </c>
      <c r="D107" s="36">
        <v>1309.7</v>
      </c>
      <c r="E107" s="36">
        <v>913.6</v>
      </c>
      <c r="F107" s="7">
        <f t="shared" si="22"/>
        <v>0.69756432770863552</v>
      </c>
      <c r="G107" s="48"/>
      <c r="H107" s="48"/>
      <c r="I107" s="48"/>
      <c r="J107" s="48"/>
      <c r="K107" s="50" t="e">
        <f t="shared" si="27"/>
        <v>#REF!</v>
      </c>
      <c r="L107" s="48"/>
      <c r="M107" s="45"/>
    </row>
    <row r="108" spans="1:13" x14ac:dyDescent="0.3">
      <c r="A108" s="65"/>
      <c r="B108" s="48"/>
      <c r="C108" s="5" t="s">
        <v>13</v>
      </c>
      <c r="D108" s="36">
        <v>162.5</v>
      </c>
      <c r="E108" s="36">
        <v>162.5</v>
      </c>
      <c r="F108" s="8">
        <f t="shared" si="22"/>
        <v>1</v>
      </c>
      <c r="G108" s="48"/>
      <c r="H108" s="48"/>
      <c r="I108" s="48"/>
      <c r="J108" s="48"/>
      <c r="K108" s="50" t="e">
        <f t="shared" si="27"/>
        <v>#REF!</v>
      </c>
      <c r="L108" s="48"/>
      <c r="M108" s="45"/>
    </row>
    <row r="109" spans="1:13" ht="149.4" customHeight="1" x14ac:dyDescent="0.3">
      <c r="A109" s="66"/>
      <c r="B109" s="49"/>
      <c r="C109" s="5" t="s">
        <v>190</v>
      </c>
      <c r="D109" s="6">
        <v>0</v>
      </c>
      <c r="E109" s="6">
        <v>0</v>
      </c>
      <c r="F109" s="8"/>
      <c r="G109" s="49"/>
      <c r="H109" s="49"/>
      <c r="I109" s="49"/>
      <c r="J109" s="49"/>
      <c r="K109" s="50" t="e">
        <f t="shared" si="27"/>
        <v>#REF!</v>
      </c>
      <c r="L109" s="49"/>
      <c r="M109" s="46"/>
    </row>
    <row r="110" spans="1:13" x14ac:dyDescent="0.3">
      <c r="A110" s="64" t="s">
        <v>52</v>
      </c>
      <c r="B110" s="47" t="s">
        <v>204</v>
      </c>
      <c r="C110" s="5" t="s">
        <v>4</v>
      </c>
      <c r="D110" s="36">
        <v>12828</v>
      </c>
      <c r="E110" s="36">
        <v>10381.799999999999</v>
      </c>
      <c r="F110" s="7">
        <f t="shared" si="22"/>
        <v>0.80930776426566875</v>
      </c>
      <c r="G110" s="47">
        <v>2</v>
      </c>
      <c r="H110" s="47">
        <v>1</v>
      </c>
      <c r="I110" s="47">
        <v>1</v>
      </c>
      <c r="J110" s="47">
        <v>0</v>
      </c>
      <c r="K110" s="50">
        <f t="shared" ref="K110" si="33">H110/G110</f>
        <v>0.5</v>
      </c>
      <c r="L110" s="47" t="s">
        <v>47</v>
      </c>
      <c r="M110" s="44" t="s">
        <v>213</v>
      </c>
    </row>
    <row r="111" spans="1:13" x14ac:dyDescent="0.3">
      <c r="A111" s="65"/>
      <c r="B111" s="48"/>
      <c r="C111" s="5" t="s">
        <v>14</v>
      </c>
      <c r="D111" s="36">
        <v>12828</v>
      </c>
      <c r="E111" s="36">
        <v>10381.799999999999</v>
      </c>
      <c r="F111" s="7">
        <f t="shared" si="22"/>
        <v>0.80930776426566875</v>
      </c>
      <c r="G111" s="48"/>
      <c r="H111" s="48"/>
      <c r="I111" s="48"/>
      <c r="J111" s="48"/>
      <c r="K111" s="50" t="e">
        <f>(K108+0.5*K109)/#REF!</f>
        <v>#REF!</v>
      </c>
      <c r="L111" s="48"/>
      <c r="M111" s="45"/>
    </row>
    <row r="112" spans="1:13" x14ac:dyDescent="0.3">
      <c r="A112" s="65"/>
      <c r="B112" s="48"/>
      <c r="C112" s="5" t="s">
        <v>12</v>
      </c>
      <c r="D112" s="6">
        <v>0</v>
      </c>
      <c r="E112" s="6">
        <v>0</v>
      </c>
      <c r="F112" s="7"/>
      <c r="G112" s="48"/>
      <c r="H112" s="48"/>
      <c r="I112" s="48"/>
      <c r="J112" s="48"/>
      <c r="K112" s="50" t="e">
        <f t="shared" si="27"/>
        <v>#REF!</v>
      </c>
      <c r="L112" s="48"/>
      <c r="M112" s="45"/>
    </row>
    <row r="113" spans="1:13" x14ac:dyDescent="0.3">
      <c r="A113" s="65"/>
      <c r="B113" s="48"/>
      <c r="C113" s="5" t="s">
        <v>13</v>
      </c>
      <c r="D113" s="6">
        <v>0</v>
      </c>
      <c r="E113" s="6">
        <v>0</v>
      </c>
      <c r="F113" s="8"/>
      <c r="G113" s="48"/>
      <c r="H113" s="48"/>
      <c r="I113" s="48"/>
      <c r="J113" s="48"/>
      <c r="K113" s="50" t="e">
        <f t="shared" si="27"/>
        <v>#REF!</v>
      </c>
      <c r="L113" s="48"/>
      <c r="M113" s="45"/>
    </row>
    <row r="114" spans="1:13" x14ac:dyDescent="0.3">
      <c r="A114" s="66"/>
      <c r="B114" s="49"/>
      <c r="C114" s="5" t="s">
        <v>190</v>
      </c>
      <c r="D114" s="6">
        <v>0</v>
      </c>
      <c r="E114" s="6">
        <v>0</v>
      </c>
      <c r="F114" s="8"/>
      <c r="G114" s="49"/>
      <c r="H114" s="49"/>
      <c r="I114" s="49"/>
      <c r="J114" s="49"/>
      <c r="K114" s="50" t="e">
        <f t="shared" si="27"/>
        <v>#REF!</v>
      </c>
      <c r="L114" s="49"/>
      <c r="M114" s="46"/>
    </row>
    <row r="115" spans="1:13" x14ac:dyDescent="0.3">
      <c r="A115" s="67" t="s">
        <v>54</v>
      </c>
      <c r="B115" s="51" t="s">
        <v>53</v>
      </c>
      <c r="C115" s="26" t="s">
        <v>4</v>
      </c>
      <c r="D115" s="29">
        <v>595858.4</v>
      </c>
      <c r="E115" s="29">
        <v>441574</v>
      </c>
      <c r="F115" s="27">
        <f t="shared" si="22"/>
        <v>0.74107203993431991</v>
      </c>
      <c r="G115" s="51">
        <v>15</v>
      </c>
      <c r="H115" s="51">
        <v>4</v>
      </c>
      <c r="I115" s="51">
        <v>9</v>
      </c>
      <c r="J115" s="51">
        <v>2</v>
      </c>
      <c r="K115" s="54">
        <f t="shared" ref="K115" si="34">H115/G115</f>
        <v>0.26666666666666666</v>
      </c>
      <c r="L115" s="51" t="s">
        <v>165</v>
      </c>
      <c r="M115" s="44"/>
    </row>
    <row r="116" spans="1:13" x14ac:dyDescent="0.3">
      <c r="A116" s="68"/>
      <c r="B116" s="52"/>
      <c r="C116" s="26" t="s">
        <v>14</v>
      </c>
      <c r="D116" s="29">
        <v>505078.4</v>
      </c>
      <c r="E116" s="29">
        <v>383774.6</v>
      </c>
      <c r="F116" s="27">
        <f t="shared" si="22"/>
        <v>0.75983174097328243</v>
      </c>
      <c r="G116" s="52"/>
      <c r="H116" s="52"/>
      <c r="I116" s="52"/>
      <c r="J116" s="52"/>
      <c r="K116" s="54" t="e">
        <f>(K113+0.5*K114)/#REF!</f>
        <v>#REF!</v>
      </c>
      <c r="L116" s="52"/>
      <c r="M116" s="45"/>
    </row>
    <row r="117" spans="1:13" x14ac:dyDescent="0.3">
      <c r="A117" s="68"/>
      <c r="B117" s="52"/>
      <c r="C117" s="26" t="s">
        <v>12</v>
      </c>
      <c r="D117" s="29">
        <v>90780</v>
      </c>
      <c r="E117" s="29">
        <v>57799.4</v>
      </c>
      <c r="F117" s="27">
        <f t="shared" si="22"/>
        <v>0.63669751046486012</v>
      </c>
      <c r="G117" s="52"/>
      <c r="H117" s="52"/>
      <c r="I117" s="52"/>
      <c r="J117" s="52"/>
      <c r="K117" s="54" t="e">
        <f t="shared" si="27"/>
        <v>#REF!</v>
      </c>
      <c r="L117" s="52"/>
      <c r="M117" s="45"/>
    </row>
    <row r="118" spans="1:13" x14ac:dyDescent="0.3">
      <c r="A118" s="68"/>
      <c r="B118" s="52"/>
      <c r="C118" s="26" t="s">
        <v>13</v>
      </c>
      <c r="D118" s="29">
        <v>0</v>
      </c>
      <c r="E118" s="29">
        <v>0</v>
      </c>
      <c r="F118" s="27"/>
      <c r="G118" s="52"/>
      <c r="H118" s="52"/>
      <c r="I118" s="52"/>
      <c r="J118" s="52"/>
      <c r="K118" s="54" t="e">
        <f t="shared" si="27"/>
        <v>#REF!</v>
      </c>
      <c r="L118" s="52"/>
      <c r="M118" s="45"/>
    </row>
    <row r="119" spans="1:13" x14ac:dyDescent="0.3">
      <c r="A119" s="69"/>
      <c r="B119" s="53"/>
      <c r="C119" s="26" t="s">
        <v>190</v>
      </c>
      <c r="D119" s="29">
        <v>0</v>
      </c>
      <c r="E119" s="29">
        <v>0</v>
      </c>
      <c r="F119" s="27"/>
      <c r="G119" s="53"/>
      <c r="H119" s="53"/>
      <c r="I119" s="53"/>
      <c r="J119" s="53"/>
      <c r="K119" s="54" t="e">
        <f t="shared" si="27"/>
        <v>#REF!</v>
      </c>
      <c r="L119" s="53"/>
      <c r="M119" s="46"/>
    </row>
    <row r="120" spans="1:13" x14ac:dyDescent="0.3">
      <c r="A120" s="64" t="s">
        <v>57</v>
      </c>
      <c r="B120" s="47" t="s">
        <v>55</v>
      </c>
      <c r="C120" s="5" t="s">
        <v>4</v>
      </c>
      <c r="D120" s="6">
        <v>454732.7</v>
      </c>
      <c r="E120" s="6">
        <v>347379.9</v>
      </c>
      <c r="F120" s="7">
        <f t="shared" si="22"/>
        <v>0.76392109034604283</v>
      </c>
      <c r="G120" s="47">
        <v>8</v>
      </c>
      <c r="H120" s="47">
        <v>0</v>
      </c>
      <c r="I120" s="47">
        <v>7</v>
      </c>
      <c r="J120" s="47">
        <v>1</v>
      </c>
      <c r="K120" s="50">
        <f t="shared" ref="K120" si="35">H120/G120</f>
        <v>0</v>
      </c>
      <c r="L120" s="47" t="s">
        <v>164</v>
      </c>
      <c r="M120" s="61" t="s">
        <v>243</v>
      </c>
    </row>
    <row r="121" spans="1:13" x14ac:dyDescent="0.3">
      <c r="A121" s="65"/>
      <c r="B121" s="48"/>
      <c r="C121" s="5" t="s">
        <v>14</v>
      </c>
      <c r="D121" s="6">
        <v>440828.4</v>
      </c>
      <c r="E121" s="6">
        <v>336608.8</v>
      </c>
      <c r="F121" s="7">
        <f t="shared" si="22"/>
        <v>0.76358238262326106</v>
      </c>
      <c r="G121" s="48"/>
      <c r="H121" s="48"/>
      <c r="I121" s="48"/>
      <c r="J121" s="48"/>
      <c r="K121" s="50" t="e">
        <f>(K118+0.5*K119)/#REF!</f>
        <v>#REF!</v>
      </c>
      <c r="L121" s="48"/>
      <c r="M121" s="62"/>
    </row>
    <row r="122" spans="1:13" x14ac:dyDescent="0.3">
      <c r="A122" s="65"/>
      <c r="B122" s="48"/>
      <c r="C122" s="5" t="s">
        <v>12</v>
      </c>
      <c r="D122" s="6">
        <v>13904.3</v>
      </c>
      <c r="E122" s="6">
        <v>10771.1</v>
      </c>
      <c r="F122" s="7">
        <f t="shared" si="22"/>
        <v>0.77465963766604584</v>
      </c>
      <c r="G122" s="48"/>
      <c r="H122" s="48"/>
      <c r="I122" s="48"/>
      <c r="J122" s="48"/>
      <c r="K122" s="50" t="e">
        <f t="shared" si="27"/>
        <v>#REF!</v>
      </c>
      <c r="L122" s="48"/>
      <c r="M122" s="62"/>
    </row>
    <row r="123" spans="1:13" x14ac:dyDescent="0.3">
      <c r="A123" s="65"/>
      <c r="B123" s="48"/>
      <c r="C123" s="5" t="s">
        <v>13</v>
      </c>
      <c r="D123" s="6">
        <v>0</v>
      </c>
      <c r="E123" s="6">
        <v>0</v>
      </c>
      <c r="F123" s="8"/>
      <c r="G123" s="48"/>
      <c r="H123" s="48"/>
      <c r="I123" s="48"/>
      <c r="J123" s="48"/>
      <c r="K123" s="50" t="e">
        <f t="shared" si="27"/>
        <v>#REF!</v>
      </c>
      <c r="L123" s="48"/>
      <c r="M123" s="62"/>
    </row>
    <row r="124" spans="1:13" ht="243" customHeight="1" x14ac:dyDescent="0.3">
      <c r="A124" s="66"/>
      <c r="B124" s="49"/>
      <c r="C124" s="5" t="s">
        <v>190</v>
      </c>
      <c r="D124" s="6">
        <v>0</v>
      </c>
      <c r="E124" s="6">
        <v>0</v>
      </c>
      <c r="F124" s="8"/>
      <c r="G124" s="49"/>
      <c r="H124" s="49"/>
      <c r="I124" s="49"/>
      <c r="J124" s="49"/>
      <c r="K124" s="50" t="e">
        <f t="shared" si="27"/>
        <v>#REF!</v>
      </c>
      <c r="L124" s="49"/>
      <c r="M124" s="63"/>
    </row>
    <row r="125" spans="1:13" ht="15.6" customHeight="1" x14ac:dyDescent="0.3">
      <c r="A125" s="64" t="s">
        <v>58</v>
      </c>
      <c r="B125" s="47" t="s">
        <v>56</v>
      </c>
      <c r="C125" s="5" t="s">
        <v>4</v>
      </c>
      <c r="D125" s="6">
        <v>114875.7</v>
      </c>
      <c r="E125" s="6">
        <v>72924.3</v>
      </c>
      <c r="F125" s="7">
        <f t="shared" si="22"/>
        <v>0.63481049516999688</v>
      </c>
      <c r="G125" s="47">
        <v>5</v>
      </c>
      <c r="H125" s="47">
        <v>4</v>
      </c>
      <c r="I125" s="47">
        <v>0</v>
      </c>
      <c r="J125" s="47">
        <v>1</v>
      </c>
      <c r="K125" s="50">
        <f t="shared" ref="K125" si="36">H125/G125</f>
        <v>0.8</v>
      </c>
      <c r="L125" s="47" t="s">
        <v>165</v>
      </c>
      <c r="M125" s="44" t="s">
        <v>244</v>
      </c>
    </row>
    <row r="126" spans="1:13" x14ac:dyDescent="0.3">
      <c r="A126" s="65"/>
      <c r="B126" s="48"/>
      <c r="C126" s="5" t="s">
        <v>14</v>
      </c>
      <c r="D126" s="6">
        <v>38000</v>
      </c>
      <c r="E126" s="6">
        <v>25896</v>
      </c>
      <c r="F126" s="7">
        <f t="shared" si="22"/>
        <v>0.68147368421052634</v>
      </c>
      <c r="G126" s="48"/>
      <c r="H126" s="48"/>
      <c r="I126" s="48"/>
      <c r="J126" s="48"/>
      <c r="K126" s="50" t="e">
        <f>(K123+0.5*K124)/#REF!</f>
        <v>#REF!</v>
      </c>
      <c r="L126" s="48"/>
      <c r="M126" s="45"/>
    </row>
    <row r="127" spans="1:13" x14ac:dyDescent="0.3">
      <c r="A127" s="65"/>
      <c r="B127" s="48"/>
      <c r="C127" s="5" t="s">
        <v>12</v>
      </c>
      <c r="D127" s="6">
        <v>76875.7</v>
      </c>
      <c r="E127" s="6">
        <v>47028.3</v>
      </c>
      <c r="F127" s="7">
        <f t="shared" si="22"/>
        <v>0.61174467354443607</v>
      </c>
      <c r="G127" s="48"/>
      <c r="H127" s="48"/>
      <c r="I127" s="48"/>
      <c r="J127" s="48"/>
      <c r="K127" s="50" t="e">
        <f t="shared" si="27"/>
        <v>#REF!</v>
      </c>
      <c r="L127" s="48"/>
      <c r="M127" s="45"/>
    </row>
    <row r="128" spans="1:13" x14ac:dyDescent="0.3">
      <c r="A128" s="65"/>
      <c r="B128" s="48"/>
      <c r="C128" s="5" t="s">
        <v>13</v>
      </c>
      <c r="D128" s="6">
        <v>0</v>
      </c>
      <c r="E128" s="6">
        <v>0</v>
      </c>
      <c r="F128" s="8"/>
      <c r="G128" s="48"/>
      <c r="H128" s="48"/>
      <c r="I128" s="48"/>
      <c r="J128" s="48"/>
      <c r="K128" s="50" t="e">
        <f t="shared" si="27"/>
        <v>#REF!</v>
      </c>
      <c r="L128" s="48"/>
      <c r="M128" s="45"/>
    </row>
    <row r="129" spans="1:13" ht="93.6" customHeight="1" x14ac:dyDescent="0.3">
      <c r="A129" s="66"/>
      <c r="B129" s="49"/>
      <c r="C129" s="5" t="s">
        <v>190</v>
      </c>
      <c r="D129" s="6">
        <v>0</v>
      </c>
      <c r="E129" s="6">
        <v>0</v>
      </c>
      <c r="F129" s="8"/>
      <c r="G129" s="49"/>
      <c r="H129" s="49"/>
      <c r="I129" s="49"/>
      <c r="J129" s="49"/>
      <c r="K129" s="50" t="e">
        <f t="shared" si="27"/>
        <v>#REF!</v>
      </c>
      <c r="L129" s="49"/>
      <c r="M129" s="46"/>
    </row>
    <row r="130" spans="1:13" x14ac:dyDescent="0.3">
      <c r="A130" s="64" t="s">
        <v>59</v>
      </c>
      <c r="B130" s="47" t="s">
        <v>205</v>
      </c>
      <c r="C130" s="5" t="s">
        <v>4</v>
      </c>
      <c r="D130" s="6">
        <v>26250</v>
      </c>
      <c r="E130" s="6">
        <v>21269.8</v>
      </c>
      <c r="F130" s="7">
        <f t="shared" ref="F130:F191" si="37">E130/D130</f>
        <v>0.81027809523809524</v>
      </c>
      <c r="G130" s="47">
        <v>2</v>
      </c>
      <c r="H130" s="47">
        <v>0</v>
      </c>
      <c r="I130" s="47">
        <v>2</v>
      </c>
      <c r="J130" s="47">
        <v>0</v>
      </c>
      <c r="K130" s="50">
        <f t="shared" ref="K130" si="38">H130/G130</f>
        <v>0</v>
      </c>
      <c r="L130" s="47" t="s">
        <v>164</v>
      </c>
      <c r="M130" s="44" t="s">
        <v>214</v>
      </c>
    </row>
    <row r="131" spans="1:13" x14ac:dyDescent="0.3">
      <c r="A131" s="65"/>
      <c r="B131" s="48"/>
      <c r="C131" s="5" t="s">
        <v>14</v>
      </c>
      <c r="D131" s="6">
        <v>26250</v>
      </c>
      <c r="E131" s="6">
        <v>21269.8</v>
      </c>
      <c r="F131" s="7">
        <f t="shared" si="37"/>
        <v>0.81027809523809524</v>
      </c>
      <c r="G131" s="48"/>
      <c r="H131" s="48"/>
      <c r="I131" s="48"/>
      <c r="J131" s="48"/>
      <c r="K131" s="50" t="e">
        <f>(K128+0.5*K129)/#REF!</f>
        <v>#REF!</v>
      </c>
      <c r="L131" s="48"/>
      <c r="M131" s="45"/>
    </row>
    <row r="132" spans="1:13" x14ac:dyDescent="0.3">
      <c r="A132" s="65"/>
      <c r="B132" s="48"/>
      <c r="C132" s="5" t="s">
        <v>12</v>
      </c>
      <c r="D132" s="6">
        <v>0</v>
      </c>
      <c r="E132" s="6">
        <v>0</v>
      </c>
      <c r="F132" s="7"/>
      <c r="G132" s="48"/>
      <c r="H132" s="48"/>
      <c r="I132" s="48"/>
      <c r="J132" s="48"/>
      <c r="K132" s="50" t="e">
        <f t="shared" si="27"/>
        <v>#REF!</v>
      </c>
      <c r="L132" s="48"/>
      <c r="M132" s="45"/>
    </row>
    <row r="133" spans="1:13" x14ac:dyDescent="0.3">
      <c r="A133" s="65"/>
      <c r="B133" s="48"/>
      <c r="C133" s="5" t="s">
        <v>13</v>
      </c>
      <c r="D133" s="6">
        <v>0</v>
      </c>
      <c r="E133" s="6">
        <v>0</v>
      </c>
      <c r="F133" s="8"/>
      <c r="G133" s="48"/>
      <c r="H133" s="48"/>
      <c r="I133" s="48"/>
      <c r="J133" s="48"/>
      <c r="K133" s="50" t="e">
        <f t="shared" si="27"/>
        <v>#REF!</v>
      </c>
      <c r="L133" s="48"/>
      <c r="M133" s="45"/>
    </row>
    <row r="134" spans="1:13" x14ac:dyDescent="0.3">
      <c r="A134" s="66"/>
      <c r="B134" s="49"/>
      <c r="C134" s="5" t="s">
        <v>190</v>
      </c>
      <c r="D134" s="6">
        <v>0</v>
      </c>
      <c r="E134" s="6">
        <v>0</v>
      </c>
      <c r="F134" s="8"/>
      <c r="G134" s="49"/>
      <c r="H134" s="49"/>
      <c r="I134" s="49"/>
      <c r="J134" s="49"/>
      <c r="K134" s="50" t="e">
        <f t="shared" si="27"/>
        <v>#REF!</v>
      </c>
      <c r="L134" s="49"/>
      <c r="M134" s="46"/>
    </row>
    <row r="135" spans="1:13" x14ac:dyDescent="0.3">
      <c r="A135" s="67" t="s">
        <v>60</v>
      </c>
      <c r="B135" s="51" t="s">
        <v>61</v>
      </c>
      <c r="C135" s="26" t="s">
        <v>4</v>
      </c>
      <c r="D135" s="29">
        <v>57424.6</v>
      </c>
      <c r="E135" s="29">
        <v>42559.7</v>
      </c>
      <c r="F135" s="27">
        <f t="shared" si="37"/>
        <v>0.74114055648624455</v>
      </c>
      <c r="G135" s="51">
        <f>G140+G145+G150</f>
        <v>11</v>
      </c>
      <c r="H135" s="51">
        <f t="shared" ref="H135" si="39">H140+H145+H150</f>
        <v>0</v>
      </c>
      <c r="I135" s="51">
        <v>11</v>
      </c>
      <c r="J135" s="51">
        <v>0</v>
      </c>
      <c r="K135" s="54">
        <f t="shared" ref="K135" si="40">H135/G135</f>
        <v>0</v>
      </c>
      <c r="L135" s="51" t="s">
        <v>167</v>
      </c>
      <c r="M135" s="44"/>
    </row>
    <row r="136" spans="1:13" x14ac:dyDescent="0.3">
      <c r="A136" s="68"/>
      <c r="B136" s="52"/>
      <c r="C136" s="26" t="s">
        <v>14</v>
      </c>
      <c r="D136" s="29">
        <v>57152.2</v>
      </c>
      <c r="E136" s="29">
        <v>42410.2</v>
      </c>
      <c r="F136" s="27">
        <f t="shared" si="37"/>
        <v>0.74205717365210788</v>
      </c>
      <c r="G136" s="52"/>
      <c r="H136" s="52"/>
      <c r="I136" s="52"/>
      <c r="J136" s="52"/>
      <c r="K136" s="54" t="e">
        <f>(K133+0.5*K134)/#REF!</f>
        <v>#REF!</v>
      </c>
      <c r="L136" s="52"/>
      <c r="M136" s="45"/>
    </row>
    <row r="137" spans="1:13" x14ac:dyDescent="0.3">
      <c r="A137" s="68"/>
      <c r="B137" s="52"/>
      <c r="C137" s="26" t="s">
        <v>12</v>
      </c>
      <c r="D137" s="29">
        <v>272.39999999999998</v>
      </c>
      <c r="E137" s="29">
        <v>149.5</v>
      </c>
      <c r="F137" s="27">
        <f t="shared" si="37"/>
        <v>0.5488252569750367</v>
      </c>
      <c r="G137" s="52"/>
      <c r="H137" s="52"/>
      <c r="I137" s="52"/>
      <c r="J137" s="52"/>
      <c r="K137" s="54" t="e">
        <f t="shared" si="27"/>
        <v>#REF!</v>
      </c>
      <c r="L137" s="52"/>
      <c r="M137" s="45"/>
    </row>
    <row r="138" spans="1:13" x14ac:dyDescent="0.3">
      <c r="A138" s="68"/>
      <c r="B138" s="52"/>
      <c r="C138" s="26" t="s">
        <v>13</v>
      </c>
      <c r="D138" s="29"/>
      <c r="E138" s="29"/>
      <c r="F138" s="27"/>
      <c r="G138" s="52"/>
      <c r="H138" s="52"/>
      <c r="I138" s="52"/>
      <c r="J138" s="52"/>
      <c r="K138" s="54" t="e">
        <f t="shared" si="27"/>
        <v>#REF!</v>
      </c>
      <c r="L138" s="52"/>
      <c r="M138" s="45"/>
    </row>
    <row r="139" spans="1:13" x14ac:dyDescent="0.3">
      <c r="A139" s="69"/>
      <c r="B139" s="53"/>
      <c r="C139" s="26" t="s">
        <v>190</v>
      </c>
      <c r="D139" s="29"/>
      <c r="E139" s="29"/>
      <c r="F139" s="27"/>
      <c r="G139" s="53"/>
      <c r="H139" s="53"/>
      <c r="I139" s="53"/>
      <c r="J139" s="53"/>
      <c r="K139" s="54" t="e">
        <f t="shared" si="27"/>
        <v>#REF!</v>
      </c>
      <c r="L139" s="53"/>
      <c r="M139" s="46"/>
    </row>
    <row r="140" spans="1:13" x14ac:dyDescent="0.3">
      <c r="A140" s="64" t="s">
        <v>64</v>
      </c>
      <c r="B140" s="47" t="s">
        <v>62</v>
      </c>
      <c r="C140" s="5" t="s">
        <v>4</v>
      </c>
      <c r="D140" s="6">
        <v>10711.2</v>
      </c>
      <c r="E140" s="6">
        <v>7273.5</v>
      </c>
      <c r="F140" s="7">
        <f t="shared" si="37"/>
        <v>0.67905556800358502</v>
      </c>
      <c r="G140" s="47">
        <v>4</v>
      </c>
      <c r="H140" s="47">
        <v>0</v>
      </c>
      <c r="I140" s="47">
        <v>4</v>
      </c>
      <c r="J140" s="47">
        <v>0</v>
      </c>
      <c r="K140" s="50">
        <f t="shared" ref="K140" si="41">H140/G140</f>
        <v>0</v>
      </c>
      <c r="L140" s="47" t="s">
        <v>167</v>
      </c>
      <c r="M140" s="58" t="s">
        <v>217</v>
      </c>
    </row>
    <row r="141" spans="1:13" x14ac:dyDescent="0.3">
      <c r="A141" s="65"/>
      <c r="B141" s="48"/>
      <c r="C141" s="5" t="s">
        <v>14</v>
      </c>
      <c r="D141" s="6">
        <v>10711.2</v>
      </c>
      <c r="E141" s="6">
        <v>7273.5</v>
      </c>
      <c r="F141" s="7">
        <f t="shared" si="37"/>
        <v>0.67905556800358502</v>
      </c>
      <c r="G141" s="48"/>
      <c r="H141" s="48"/>
      <c r="I141" s="48"/>
      <c r="J141" s="48"/>
      <c r="K141" s="50" t="e">
        <f>(K138+0.5*K139)/#REF!</f>
        <v>#REF!</v>
      </c>
      <c r="L141" s="48"/>
      <c r="M141" s="59"/>
    </row>
    <row r="142" spans="1:13" x14ac:dyDescent="0.3">
      <c r="A142" s="65"/>
      <c r="B142" s="48"/>
      <c r="C142" s="5" t="s">
        <v>12</v>
      </c>
      <c r="D142" s="6">
        <v>0</v>
      </c>
      <c r="E142" s="6">
        <v>0</v>
      </c>
      <c r="F142" s="7"/>
      <c r="G142" s="48"/>
      <c r="H142" s="48"/>
      <c r="I142" s="48"/>
      <c r="J142" s="48"/>
      <c r="K142" s="50" t="e">
        <f t="shared" ref="K142:K204" si="42">(K139+0.5*K140)/K138</f>
        <v>#REF!</v>
      </c>
      <c r="L142" s="48"/>
      <c r="M142" s="59"/>
    </row>
    <row r="143" spans="1:13" x14ac:dyDescent="0.3">
      <c r="A143" s="65"/>
      <c r="B143" s="48"/>
      <c r="C143" s="5" t="s">
        <v>13</v>
      </c>
      <c r="D143" s="6">
        <v>0</v>
      </c>
      <c r="E143" s="6">
        <v>0</v>
      </c>
      <c r="F143" s="8"/>
      <c r="G143" s="48"/>
      <c r="H143" s="48"/>
      <c r="I143" s="48"/>
      <c r="J143" s="48"/>
      <c r="K143" s="50" t="e">
        <f t="shared" si="42"/>
        <v>#REF!</v>
      </c>
      <c r="L143" s="48"/>
      <c r="M143" s="59"/>
    </row>
    <row r="144" spans="1:13" ht="213.6" customHeight="1" x14ac:dyDescent="0.3">
      <c r="A144" s="66"/>
      <c r="B144" s="49"/>
      <c r="C144" s="5" t="s">
        <v>190</v>
      </c>
      <c r="D144" s="6">
        <v>0</v>
      </c>
      <c r="E144" s="6">
        <v>0</v>
      </c>
      <c r="F144" s="8"/>
      <c r="G144" s="49"/>
      <c r="H144" s="49"/>
      <c r="I144" s="49"/>
      <c r="J144" s="49"/>
      <c r="K144" s="50" t="e">
        <f t="shared" si="42"/>
        <v>#REF!</v>
      </c>
      <c r="L144" s="49"/>
      <c r="M144" s="60"/>
    </row>
    <row r="145" spans="1:13" x14ac:dyDescent="0.3">
      <c r="A145" s="64" t="s">
        <v>65</v>
      </c>
      <c r="B145" s="47" t="s">
        <v>63</v>
      </c>
      <c r="C145" s="5" t="s">
        <v>4</v>
      </c>
      <c r="D145" s="6">
        <v>6304</v>
      </c>
      <c r="E145" s="6">
        <v>1808.5</v>
      </c>
      <c r="F145" s="7">
        <f t="shared" si="37"/>
        <v>0.28688134517766495</v>
      </c>
      <c r="G145" s="47">
        <v>4</v>
      </c>
      <c r="H145" s="47">
        <v>0</v>
      </c>
      <c r="I145" s="47">
        <v>4</v>
      </c>
      <c r="J145" s="47">
        <v>0</v>
      </c>
      <c r="K145" s="50">
        <f t="shared" ref="K145" si="43">H145/G145</f>
        <v>0</v>
      </c>
      <c r="L145" s="47" t="s">
        <v>168</v>
      </c>
      <c r="M145" s="93" t="s">
        <v>218</v>
      </c>
    </row>
    <row r="146" spans="1:13" x14ac:dyDescent="0.3">
      <c r="A146" s="65"/>
      <c r="B146" s="48"/>
      <c r="C146" s="5" t="s">
        <v>14</v>
      </c>
      <c r="D146" s="6">
        <v>6304</v>
      </c>
      <c r="E146" s="6">
        <v>1808.5</v>
      </c>
      <c r="F146" s="7">
        <f t="shared" si="37"/>
        <v>0.28688134517766495</v>
      </c>
      <c r="G146" s="48"/>
      <c r="H146" s="48"/>
      <c r="I146" s="48"/>
      <c r="J146" s="48"/>
      <c r="K146" s="50" t="e">
        <f>(K143+0.5*K144)/#REF!</f>
        <v>#REF!</v>
      </c>
      <c r="L146" s="48"/>
      <c r="M146" s="94"/>
    </row>
    <row r="147" spans="1:13" x14ac:dyDescent="0.3">
      <c r="A147" s="65"/>
      <c r="B147" s="48"/>
      <c r="C147" s="5" t="s">
        <v>12</v>
      </c>
      <c r="D147" s="6">
        <v>0</v>
      </c>
      <c r="E147" s="6">
        <v>0</v>
      </c>
      <c r="F147" s="7"/>
      <c r="G147" s="48"/>
      <c r="H147" s="48"/>
      <c r="I147" s="48"/>
      <c r="J147" s="48"/>
      <c r="K147" s="50" t="e">
        <f t="shared" si="42"/>
        <v>#REF!</v>
      </c>
      <c r="L147" s="48"/>
      <c r="M147" s="94"/>
    </row>
    <row r="148" spans="1:13" x14ac:dyDescent="0.3">
      <c r="A148" s="65"/>
      <c r="B148" s="48"/>
      <c r="C148" s="5" t="s">
        <v>13</v>
      </c>
      <c r="D148" s="6">
        <v>0</v>
      </c>
      <c r="E148" s="6">
        <v>0</v>
      </c>
      <c r="F148" s="8"/>
      <c r="G148" s="48"/>
      <c r="H148" s="48"/>
      <c r="I148" s="48"/>
      <c r="J148" s="48"/>
      <c r="K148" s="50" t="e">
        <f t="shared" si="42"/>
        <v>#REF!</v>
      </c>
      <c r="L148" s="48"/>
      <c r="M148" s="94"/>
    </row>
    <row r="149" spans="1:13" ht="274.2" customHeight="1" x14ac:dyDescent="0.3">
      <c r="A149" s="66"/>
      <c r="B149" s="49"/>
      <c r="C149" s="5" t="s">
        <v>190</v>
      </c>
      <c r="D149" s="6">
        <v>0</v>
      </c>
      <c r="E149" s="6">
        <v>0</v>
      </c>
      <c r="F149" s="8"/>
      <c r="G149" s="49"/>
      <c r="H149" s="49"/>
      <c r="I149" s="49"/>
      <c r="J149" s="49"/>
      <c r="K149" s="50" t="e">
        <f t="shared" si="42"/>
        <v>#REF!</v>
      </c>
      <c r="L149" s="49"/>
      <c r="M149" s="95"/>
    </row>
    <row r="150" spans="1:13" x14ac:dyDescent="0.3">
      <c r="A150" s="64" t="s">
        <v>66</v>
      </c>
      <c r="B150" s="47" t="s">
        <v>206</v>
      </c>
      <c r="C150" s="5" t="s">
        <v>4</v>
      </c>
      <c r="D150" s="6">
        <v>40409.4</v>
      </c>
      <c r="E150" s="6">
        <v>33477.699999999997</v>
      </c>
      <c r="F150" s="7">
        <f t="shared" si="37"/>
        <v>0.82846317935925784</v>
      </c>
      <c r="G150" s="47">
        <v>3</v>
      </c>
      <c r="H150" s="47">
        <v>0</v>
      </c>
      <c r="I150" s="47">
        <v>3</v>
      </c>
      <c r="J150" s="47">
        <v>0</v>
      </c>
      <c r="K150" s="50">
        <f t="shared" ref="K150" si="44">H150/G150</f>
        <v>0</v>
      </c>
      <c r="L150" s="47" t="s">
        <v>169</v>
      </c>
      <c r="M150" s="58" t="s">
        <v>215</v>
      </c>
    </row>
    <row r="151" spans="1:13" x14ac:dyDescent="0.3">
      <c r="A151" s="65"/>
      <c r="B151" s="48"/>
      <c r="C151" s="5" t="s">
        <v>14</v>
      </c>
      <c r="D151" s="6">
        <v>40137</v>
      </c>
      <c r="E151" s="6">
        <v>33328.199999999997</v>
      </c>
      <c r="F151" s="7">
        <f t="shared" si="37"/>
        <v>0.8303610135286642</v>
      </c>
      <c r="G151" s="48"/>
      <c r="H151" s="48"/>
      <c r="I151" s="48"/>
      <c r="J151" s="48"/>
      <c r="K151" s="50" t="e">
        <f>(K148+0.5*K149)/#REF!</f>
        <v>#REF!</v>
      </c>
      <c r="L151" s="48"/>
      <c r="M151" s="59"/>
    </row>
    <row r="152" spans="1:13" x14ac:dyDescent="0.3">
      <c r="A152" s="65"/>
      <c r="B152" s="48"/>
      <c r="C152" s="5" t="s">
        <v>12</v>
      </c>
      <c r="D152" s="6">
        <v>272.39999999999998</v>
      </c>
      <c r="E152" s="6">
        <v>149.5</v>
      </c>
      <c r="F152" s="7">
        <f t="shared" si="37"/>
        <v>0.5488252569750367</v>
      </c>
      <c r="G152" s="48"/>
      <c r="H152" s="48"/>
      <c r="I152" s="48"/>
      <c r="J152" s="48"/>
      <c r="K152" s="50" t="e">
        <f t="shared" si="42"/>
        <v>#REF!</v>
      </c>
      <c r="L152" s="48"/>
      <c r="M152" s="59"/>
    </row>
    <row r="153" spans="1:13" x14ac:dyDescent="0.3">
      <c r="A153" s="65"/>
      <c r="B153" s="48"/>
      <c r="C153" s="5" t="s">
        <v>13</v>
      </c>
      <c r="D153" s="6">
        <v>0</v>
      </c>
      <c r="E153" s="6">
        <v>0</v>
      </c>
      <c r="F153" s="8"/>
      <c r="G153" s="48"/>
      <c r="H153" s="48"/>
      <c r="I153" s="48"/>
      <c r="J153" s="48"/>
      <c r="K153" s="50" t="e">
        <f t="shared" si="42"/>
        <v>#REF!</v>
      </c>
      <c r="L153" s="48"/>
      <c r="M153" s="59"/>
    </row>
    <row r="154" spans="1:13" x14ac:dyDescent="0.3">
      <c r="A154" s="66"/>
      <c r="B154" s="49"/>
      <c r="C154" s="5" t="s">
        <v>190</v>
      </c>
      <c r="D154" s="6">
        <v>0</v>
      </c>
      <c r="E154" s="6">
        <v>0</v>
      </c>
      <c r="F154" s="8"/>
      <c r="G154" s="49"/>
      <c r="H154" s="49"/>
      <c r="I154" s="49"/>
      <c r="J154" s="49"/>
      <c r="K154" s="50" t="e">
        <f t="shared" si="42"/>
        <v>#REF!</v>
      </c>
      <c r="L154" s="49"/>
      <c r="M154" s="60"/>
    </row>
    <row r="155" spans="1:13" x14ac:dyDescent="0.3">
      <c r="A155" s="67" t="s">
        <v>68</v>
      </c>
      <c r="B155" s="51" t="s">
        <v>67</v>
      </c>
      <c r="C155" s="26" t="s">
        <v>4</v>
      </c>
      <c r="D155" s="29">
        <v>3443788.5</v>
      </c>
      <c r="E155" s="29">
        <v>2272290.6</v>
      </c>
      <c r="F155" s="27">
        <f t="shared" si="37"/>
        <v>0.65982292466566983</v>
      </c>
      <c r="G155" s="51">
        <v>32</v>
      </c>
      <c r="H155" s="51">
        <v>9</v>
      </c>
      <c r="I155" s="51">
        <f t="shared" ref="I155" si="45">I160+I165+I170+I175+I180</f>
        <v>20</v>
      </c>
      <c r="J155" s="51">
        <v>2</v>
      </c>
      <c r="K155" s="54">
        <f t="shared" ref="K155" si="46">H155/G155</f>
        <v>0.28125</v>
      </c>
      <c r="L155" s="51" t="s">
        <v>173</v>
      </c>
      <c r="M155" s="44"/>
    </row>
    <row r="156" spans="1:13" x14ac:dyDescent="0.3">
      <c r="A156" s="68"/>
      <c r="B156" s="52"/>
      <c r="C156" s="26" t="s">
        <v>14</v>
      </c>
      <c r="D156" s="29">
        <v>1986244.7</v>
      </c>
      <c r="E156" s="29">
        <v>1268919.3</v>
      </c>
      <c r="F156" s="27">
        <f>E156/D156</f>
        <v>0.63885346050262592</v>
      </c>
      <c r="G156" s="52"/>
      <c r="H156" s="52"/>
      <c r="I156" s="52"/>
      <c r="J156" s="52"/>
      <c r="K156" s="54" t="e">
        <f>(K153+0.5*K154)/#REF!</f>
        <v>#REF!</v>
      </c>
      <c r="L156" s="52"/>
      <c r="M156" s="45"/>
    </row>
    <row r="157" spans="1:13" x14ac:dyDescent="0.3">
      <c r="A157" s="68"/>
      <c r="B157" s="52"/>
      <c r="C157" s="26" t="s">
        <v>12</v>
      </c>
      <c r="D157" s="29">
        <v>1457543.8</v>
      </c>
      <c r="E157" s="29">
        <v>1003371.3</v>
      </c>
      <c r="F157" s="27">
        <f>E156/D156</f>
        <v>0.63885346050262592</v>
      </c>
      <c r="G157" s="52"/>
      <c r="H157" s="52"/>
      <c r="I157" s="52"/>
      <c r="J157" s="52"/>
      <c r="K157" s="54" t="e">
        <f t="shared" si="42"/>
        <v>#REF!</v>
      </c>
      <c r="L157" s="52"/>
      <c r="M157" s="45"/>
    </row>
    <row r="158" spans="1:13" x14ac:dyDescent="0.3">
      <c r="A158" s="68"/>
      <c r="B158" s="52"/>
      <c r="C158" s="26" t="s">
        <v>13</v>
      </c>
      <c r="D158" s="107">
        <v>0</v>
      </c>
      <c r="E158" s="107">
        <v>0</v>
      </c>
      <c r="F158" s="27"/>
      <c r="G158" s="52"/>
      <c r="H158" s="52"/>
      <c r="I158" s="52"/>
      <c r="J158" s="52"/>
      <c r="K158" s="54" t="e">
        <f t="shared" si="42"/>
        <v>#REF!</v>
      </c>
      <c r="L158" s="52"/>
      <c r="M158" s="45"/>
    </row>
    <row r="159" spans="1:13" x14ac:dyDescent="0.3">
      <c r="A159" s="69"/>
      <c r="B159" s="53"/>
      <c r="C159" s="26" t="s">
        <v>190</v>
      </c>
      <c r="D159" s="29">
        <v>0</v>
      </c>
      <c r="E159" s="29">
        <v>0</v>
      </c>
      <c r="F159" s="27"/>
      <c r="G159" s="53"/>
      <c r="H159" s="53"/>
      <c r="I159" s="53"/>
      <c r="J159" s="53"/>
      <c r="K159" s="54" t="e">
        <f t="shared" si="42"/>
        <v>#REF!</v>
      </c>
      <c r="L159" s="53"/>
      <c r="M159" s="46"/>
    </row>
    <row r="160" spans="1:13" x14ac:dyDescent="0.3">
      <c r="A160" s="64" t="s">
        <v>73</v>
      </c>
      <c r="B160" s="47" t="s">
        <v>69</v>
      </c>
      <c r="C160" s="5" t="s">
        <v>4</v>
      </c>
      <c r="D160" s="6">
        <v>825062.40000000002</v>
      </c>
      <c r="E160" s="6">
        <v>879672.3</v>
      </c>
      <c r="F160" s="7">
        <f t="shared" si="37"/>
        <v>1.0661888119007725</v>
      </c>
      <c r="G160" s="47">
        <v>12</v>
      </c>
      <c r="H160" s="47">
        <v>3</v>
      </c>
      <c r="I160" s="47">
        <v>7</v>
      </c>
      <c r="J160" s="47">
        <v>2</v>
      </c>
      <c r="K160" s="50">
        <f t="shared" ref="K160" si="47">H160/G160</f>
        <v>0.25</v>
      </c>
      <c r="L160" s="47" t="s">
        <v>170</v>
      </c>
      <c r="M160" s="44" t="s">
        <v>261</v>
      </c>
    </row>
    <row r="161" spans="1:13" x14ac:dyDescent="0.3">
      <c r="A161" s="65"/>
      <c r="B161" s="48"/>
      <c r="C161" s="5" t="s">
        <v>14</v>
      </c>
      <c r="D161" s="6">
        <v>97486.6</v>
      </c>
      <c r="E161" s="6">
        <v>73652.2</v>
      </c>
      <c r="F161" s="7">
        <f t="shared" si="37"/>
        <v>0.75551101382138663</v>
      </c>
      <c r="G161" s="48"/>
      <c r="H161" s="48"/>
      <c r="I161" s="48"/>
      <c r="J161" s="48"/>
      <c r="K161" s="50" t="e">
        <f>(K158+0.5*K159)/#REF!</f>
        <v>#REF!</v>
      </c>
      <c r="L161" s="48"/>
      <c r="M161" s="45"/>
    </row>
    <row r="162" spans="1:13" x14ac:dyDescent="0.3">
      <c r="A162" s="65"/>
      <c r="B162" s="48"/>
      <c r="C162" s="5" t="s">
        <v>12</v>
      </c>
      <c r="D162" s="6">
        <v>727575.8</v>
      </c>
      <c r="E162" s="6">
        <v>806020.1</v>
      </c>
      <c r="F162" s="7">
        <f>E161/D161</f>
        <v>0.75551101382138663</v>
      </c>
      <c r="G162" s="48"/>
      <c r="H162" s="48"/>
      <c r="I162" s="48"/>
      <c r="J162" s="48"/>
      <c r="K162" s="50" t="e">
        <f t="shared" si="42"/>
        <v>#REF!</v>
      </c>
      <c r="L162" s="48"/>
      <c r="M162" s="45"/>
    </row>
    <row r="163" spans="1:13" x14ac:dyDescent="0.3">
      <c r="A163" s="65"/>
      <c r="B163" s="48"/>
      <c r="C163" s="5" t="s">
        <v>13</v>
      </c>
      <c r="D163" s="6">
        <v>0</v>
      </c>
      <c r="E163" s="6">
        <v>0</v>
      </c>
      <c r="F163" s="8"/>
      <c r="G163" s="48"/>
      <c r="H163" s="48"/>
      <c r="I163" s="48"/>
      <c r="J163" s="48"/>
      <c r="K163" s="50" t="e">
        <f t="shared" si="42"/>
        <v>#REF!</v>
      </c>
      <c r="L163" s="48"/>
      <c r="M163" s="45"/>
    </row>
    <row r="164" spans="1:13" ht="181.2" customHeight="1" x14ac:dyDescent="0.3">
      <c r="A164" s="66"/>
      <c r="B164" s="49"/>
      <c r="C164" s="5" t="s">
        <v>190</v>
      </c>
      <c r="D164" s="6">
        <v>0</v>
      </c>
      <c r="E164" s="6">
        <v>0</v>
      </c>
      <c r="F164" s="8"/>
      <c r="G164" s="49"/>
      <c r="H164" s="49"/>
      <c r="I164" s="49"/>
      <c r="J164" s="49"/>
      <c r="K164" s="50" t="e">
        <f t="shared" si="42"/>
        <v>#REF!</v>
      </c>
      <c r="L164" s="49"/>
      <c r="M164" s="46"/>
    </row>
    <row r="165" spans="1:13" x14ac:dyDescent="0.3">
      <c r="A165" s="64" t="s">
        <v>74</v>
      </c>
      <c r="B165" s="47" t="s">
        <v>70</v>
      </c>
      <c r="C165" s="5" t="s">
        <v>4</v>
      </c>
      <c r="D165" s="6">
        <v>27983.1</v>
      </c>
      <c r="E165" s="6">
        <v>9633.2999999999993</v>
      </c>
      <c r="F165" s="7">
        <f t="shared" si="37"/>
        <v>0.34425421057709832</v>
      </c>
      <c r="G165" s="47">
        <v>4</v>
      </c>
      <c r="H165" s="47">
        <v>1</v>
      </c>
      <c r="I165" s="47">
        <v>3</v>
      </c>
      <c r="J165" s="47">
        <v>0</v>
      </c>
      <c r="K165" s="50">
        <f t="shared" ref="K165" si="48">H165/G165</f>
        <v>0.25</v>
      </c>
      <c r="L165" s="47" t="s">
        <v>171</v>
      </c>
      <c r="M165" s="44" t="s">
        <v>262</v>
      </c>
    </row>
    <row r="166" spans="1:13" x14ac:dyDescent="0.3">
      <c r="A166" s="65"/>
      <c r="B166" s="48"/>
      <c r="C166" s="5" t="s">
        <v>14</v>
      </c>
      <c r="D166" s="6">
        <v>15483.1</v>
      </c>
      <c r="E166" s="6">
        <v>6278.2</v>
      </c>
      <c r="F166" s="7">
        <f t="shared" si="37"/>
        <v>0.40548727322047906</v>
      </c>
      <c r="G166" s="48"/>
      <c r="H166" s="48"/>
      <c r="I166" s="48"/>
      <c r="J166" s="48"/>
      <c r="K166" s="50" t="e">
        <f>(K163+0.5*K164)/#REF!</f>
        <v>#REF!</v>
      </c>
      <c r="L166" s="48"/>
      <c r="M166" s="45"/>
    </row>
    <row r="167" spans="1:13" x14ac:dyDescent="0.3">
      <c r="A167" s="65"/>
      <c r="B167" s="48"/>
      <c r="C167" s="5" t="s">
        <v>12</v>
      </c>
      <c r="D167" s="6">
        <v>12500</v>
      </c>
      <c r="E167" s="6">
        <v>3355.1</v>
      </c>
      <c r="F167" s="7">
        <f t="shared" si="37"/>
        <v>0.26840799999999998</v>
      </c>
      <c r="G167" s="48"/>
      <c r="H167" s="48"/>
      <c r="I167" s="48"/>
      <c r="J167" s="48"/>
      <c r="K167" s="50" t="e">
        <f t="shared" si="42"/>
        <v>#REF!</v>
      </c>
      <c r="L167" s="48"/>
      <c r="M167" s="45"/>
    </row>
    <row r="168" spans="1:13" x14ac:dyDescent="0.3">
      <c r="A168" s="65"/>
      <c r="B168" s="48"/>
      <c r="C168" s="5" t="s">
        <v>13</v>
      </c>
      <c r="D168" s="6">
        <v>0</v>
      </c>
      <c r="E168" s="6">
        <v>0</v>
      </c>
      <c r="F168" s="8"/>
      <c r="G168" s="48"/>
      <c r="H168" s="48"/>
      <c r="I168" s="48"/>
      <c r="J168" s="48"/>
      <c r="K168" s="50" t="e">
        <f t="shared" si="42"/>
        <v>#REF!</v>
      </c>
      <c r="L168" s="48"/>
      <c r="M168" s="45"/>
    </row>
    <row r="169" spans="1:13" ht="145.80000000000001" customHeight="1" x14ac:dyDescent="0.3">
      <c r="A169" s="66"/>
      <c r="B169" s="49"/>
      <c r="C169" s="5" t="s">
        <v>190</v>
      </c>
      <c r="D169" s="6">
        <v>0</v>
      </c>
      <c r="E169" s="6">
        <v>0</v>
      </c>
      <c r="F169" s="8"/>
      <c r="G169" s="49"/>
      <c r="H169" s="49"/>
      <c r="I169" s="49"/>
      <c r="J169" s="49"/>
      <c r="K169" s="50" t="e">
        <f t="shared" si="42"/>
        <v>#REF!</v>
      </c>
      <c r="L169" s="49"/>
      <c r="M169" s="46"/>
    </row>
    <row r="170" spans="1:13" x14ac:dyDescent="0.3">
      <c r="A170" s="64" t="s">
        <v>75</v>
      </c>
      <c r="B170" s="47" t="s">
        <v>71</v>
      </c>
      <c r="C170" s="5" t="s">
        <v>4</v>
      </c>
      <c r="D170" s="6">
        <v>2518083.5</v>
      </c>
      <c r="E170" s="6">
        <v>1322219.3</v>
      </c>
      <c r="F170" s="7">
        <f t="shared" si="37"/>
        <v>0.52508953734060049</v>
      </c>
      <c r="G170" s="47">
        <v>11</v>
      </c>
      <c r="H170" s="47">
        <v>2</v>
      </c>
      <c r="I170" s="47">
        <v>8</v>
      </c>
      <c r="J170" s="47">
        <v>1</v>
      </c>
      <c r="K170" s="50">
        <f t="shared" ref="K170" si="49">H170/G170</f>
        <v>0.18181818181818182</v>
      </c>
      <c r="L170" s="47" t="s">
        <v>172</v>
      </c>
      <c r="M170" s="44" t="s">
        <v>263</v>
      </c>
    </row>
    <row r="171" spans="1:13" x14ac:dyDescent="0.3">
      <c r="A171" s="65"/>
      <c r="B171" s="48"/>
      <c r="C171" s="5" t="s">
        <v>14</v>
      </c>
      <c r="D171" s="6">
        <v>1800664.7</v>
      </c>
      <c r="E171" s="6">
        <v>1128253.6000000001</v>
      </c>
      <c r="F171" s="7">
        <f t="shared" si="37"/>
        <v>0.62657617489808071</v>
      </c>
      <c r="G171" s="48"/>
      <c r="H171" s="48"/>
      <c r="I171" s="48"/>
      <c r="J171" s="48"/>
      <c r="K171" s="50" t="e">
        <f>(K168+0.5*K169)/#REF!</f>
        <v>#REF!</v>
      </c>
      <c r="L171" s="48"/>
      <c r="M171" s="45"/>
    </row>
    <row r="172" spans="1:13" x14ac:dyDescent="0.3">
      <c r="A172" s="65"/>
      <c r="B172" s="48"/>
      <c r="C172" s="5" t="s">
        <v>12</v>
      </c>
      <c r="D172" s="6">
        <v>717418.8</v>
      </c>
      <c r="E172" s="6">
        <v>193965.7</v>
      </c>
      <c r="F172" s="7">
        <f t="shared" si="37"/>
        <v>0.27036606790900936</v>
      </c>
      <c r="G172" s="48"/>
      <c r="H172" s="48"/>
      <c r="I172" s="48"/>
      <c r="J172" s="48"/>
      <c r="K172" s="50" t="e">
        <f t="shared" si="42"/>
        <v>#REF!</v>
      </c>
      <c r="L172" s="48"/>
      <c r="M172" s="45"/>
    </row>
    <row r="173" spans="1:13" x14ac:dyDescent="0.3">
      <c r="A173" s="65"/>
      <c r="B173" s="48"/>
      <c r="C173" s="5" t="s">
        <v>13</v>
      </c>
      <c r="D173" s="6">
        <v>0</v>
      </c>
      <c r="E173" s="6">
        <v>0</v>
      </c>
      <c r="F173" s="8"/>
      <c r="G173" s="48"/>
      <c r="H173" s="48"/>
      <c r="I173" s="48"/>
      <c r="J173" s="48"/>
      <c r="K173" s="50" t="e">
        <f t="shared" si="42"/>
        <v>#REF!</v>
      </c>
      <c r="L173" s="48"/>
      <c r="M173" s="45"/>
    </row>
    <row r="174" spans="1:13" ht="195" customHeight="1" x14ac:dyDescent="0.3">
      <c r="A174" s="66"/>
      <c r="B174" s="49"/>
      <c r="C174" s="5" t="s">
        <v>190</v>
      </c>
      <c r="D174" s="6">
        <v>0</v>
      </c>
      <c r="E174" s="6">
        <v>0</v>
      </c>
      <c r="F174" s="8"/>
      <c r="G174" s="49"/>
      <c r="H174" s="49"/>
      <c r="I174" s="49"/>
      <c r="J174" s="49"/>
      <c r="K174" s="50" t="e">
        <f t="shared" si="42"/>
        <v>#REF!</v>
      </c>
      <c r="L174" s="49"/>
      <c r="M174" s="46"/>
    </row>
    <row r="175" spans="1:13" x14ac:dyDescent="0.3">
      <c r="A175" s="64" t="s">
        <v>76</v>
      </c>
      <c r="B175" s="47" t="s">
        <v>72</v>
      </c>
      <c r="C175" s="5" t="s">
        <v>4</v>
      </c>
      <c r="D175" s="6">
        <v>40.299999999999997</v>
      </c>
      <c r="E175" s="6">
        <v>23.8</v>
      </c>
      <c r="F175" s="7">
        <f t="shared" si="37"/>
        <v>0.59057071960297769</v>
      </c>
      <c r="G175" s="47">
        <v>1</v>
      </c>
      <c r="H175" s="47">
        <v>0</v>
      </c>
      <c r="I175" s="47">
        <v>1</v>
      </c>
      <c r="J175" s="47">
        <v>0</v>
      </c>
      <c r="K175" s="50">
        <f t="shared" ref="K175" si="50">H175/G175</f>
        <v>0</v>
      </c>
      <c r="L175" s="47" t="s">
        <v>172</v>
      </c>
      <c r="M175" s="44" t="s">
        <v>260</v>
      </c>
    </row>
    <row r="176" spans="1:13" x14ac:dyDescent="0.3">
      <c r="A176" s="65"/>
      <c r="B176" s="48"/>
      <c r="C176" s="5" t="s">
        <v>14</v>
      </c>
      <c r="D176" s="6">
        <v>40.299999999999997</v>
      </c>
      <c r="E176" s="6">
        <v>23.8</v>
      </c>
      <c r="F176" s="7">
        <f t="shared" si="37"/>
        <v>0.59057071960297769</v>
      </c>
      <c r="G176" s="48"/>
      <c r="H176" s="48"/>
      <c r="I176" s="48"/>
      <c r="J176" s="48"/>
      <c r="K176" s="50" t="e">
        <f>(K173+0.5*K174)/#REF!</f>
        <v>#REF!</v>
      </c>
      <c r="L176" s="48"/>
      <c r="M176" s="45"/>
    </row>
    <row r="177" spans="1:13" x14ac:dyDescent="0.3">
      <c r="A177" s="65"/>
      <c r="B177" s="48"/>
      <c r="C177" s="5" t="s">
        <v>12</v>
      </c>
      <c r="D177" s="6">
        <v>0</v>
      </c>
      <c r="E177" s="6">
        <v>0</v>
      </c>
      <c r="F177" s="7"/>
      <c r="G177" s="48"/>
      <c r="H177" s="48"/>
      <c r="I177" s="48"/>
      <c r="J177" s="48"/>
      <c r="K177" s="50" t="e">
        <f t="shared" si="42"/>
        <v>#REF!</v>
      </c>
      <c r="L177" s="48"/>
      <c r="M177" s="45"/>
    </row>
    <row r="178" spans="1:13" x14ac:dyDescent="0.3">
      <c r="A178" s="65"/>
      <c r="B178" s="48"/>
      <c r="C178" s="5" t="s">
        <v>13</v>
      </c>
      <c r="D178" s="6">
        <v>0</v>
      </c>
      <c r="E178" s="6">
        <v>0</v>
      </c>
      <c r="F178" s="8"/>
      <c r="G178" s="48"/>
      <c r="H178" s="48"/>
      <c r="I178" s="48"/>
      <c r="J178" s="48"/>
      <c r="K178" s="50" t="e">
        <f t="shared" si="42"/>
        <v>#REF!</v>
      </c>
      <c r="L178" s="48"/>
      <c r="M178" s="45"/>
    </row>
    <row r="179" spans="1:13" x14ac:dyDescent="0.3">
      <c r="A179" s="66"/>
      <c r="B179" s="49"/>
      <c r="C179" s="5" t="s">
        <v>190</v>
      </c>
      <c r="D179" s="6">
        <v>0</v>
      </c>
      <c r="E179" s="6">
        <v>0</v>
      </c>
      <c r="F179" s="8"/>
      <c r="G179" s="49"/>
      <c r="H179" s="49"/>
      <c r="I179" s="49"/>
      <c r="J179" s="49"/>
      <c r="K179" s="50" t="e">
        <f t="shared" si="42"/>
        <v>#REF!</v>
      </c>
      <c r="L179" s="49"/>
      <c r="M179" s="46"/>
    </row>
    <row r="180" spans="1:13" x14ac:dyDescent="0.3">
      <c r="A180" s="64" t="s">
        <v>77</v>
      </c>
      <c r="B180" s="47" t="s">
        <v>207</v>
      </c>
      <c r="C180" s="5" t="s">
        <v>4</v>
      </c>
      <c r="D180" s="6">
        <v>72619.199999999997</v>
      </c>
      <c r="E180" s="6">
        <v>60741.9</v>
      </c>
      <c r="F180" s="7">
        <f t="shared" si="37"/>
        <v>0.83644408090422373</v>
      </c>
      <c r="G180" s="47">
        <v>4</v>
      </c>
      <c r="H180" s="47">
        <v>3</v>
      </c>
      <c r="I180" s="47">
        <v>1</v>
      </c>
      <c r="J180" s="47">
        <v>0</v>
      </c>
      <c r="K180" s="50">
        <f t="shared" ref="K180" si="51">H180/G180</f>
        <v>0.75</v>
      </c>
      <c r="L180" s="47" t="s">
        <v>172</v>
      </c>
      <c r="M180" s="44" t="s">
        <v>201</v>
      </c>
    </row>
    <row r="181" spans="1:13" x14ac:dyDescent="0.3">
      <c r="A181" s="65"/>
      <c r="B181" s="48"/>
      <c r="C181" s="5" t="s">
        <v>14</v>
      </c>
      <c r="D181" s="6">
        <v>72570</v>
      </c>
      <c r="E181" s="6">
        <v>60711.5</v>
      </c>
      <c r="F181" s="7">
        <f t="shared" si="37"/>
        <v>0.83659225575306595</v>
      </c>
      <c r="G181" s="48"/>
      <c r="H181" s="48"/>
      <c r="I181" s="48"/>
      <c r="J181" s="48"/>
      <c r="K181" s="50" t="e">
        <f>(K178+0.5*K179)/#REF!</f>
        <v>#REF!</v>
      </c>
      <c r="L181" s="48"/>
      <c r="M181" s="45"/>
    </row>
    <row r="182" spans="1:13" x14ac:dyDescent="0.3">
      <c r="A182" s="65"/>
      <c r="B182" s="48"/>
      <c r="C182" s="5" t="s">
        <v>12</v>
      </c>
      <c r="D182" s="6">
        <v>49.2</v>
      </c>
      <c r="E182" s="6">
        <v>30.4</v>
      </c>
      <c r="F182" s="7">
        <f t="shared" si="37"/>
        <v>0.61788617886178854</v>
      </c>
      <c r="G182" s="48"/>
      <c r="H182" s="48"/>
      <c r="I182" s="48"/>
      <c r="J182" s="48"/>
      <c r="K182" s="50" t="e">
        <f t="shared" si="42"/>
        <v>#REF!</v>
      </c>
      <c r="L182" s="48"/>
      <c r="M182" s="45"/>
    </row>
    <row r="183" spans="1:13" x14ac:dyDescent="0.3">
      <c r="A183" s="65"/>
      <c r="B183" s="48"/>
      <c r="C183" s="5" t="s">
        <v>13</v>
      </c>
      <c r="D183" s="6">
        <v>0</v>
      </c>
      <c r="E183" s="6">
        <v>0</v>
      </c>
      <c r="F183" s="8"/>
      <c r="G183" s="48"/>
      <c r="H183" s="48"/>
      <c r="I183" s="48"/>
      <c r="J183" s="48"/>
      <c r="K183" s="50" t="e">
        <f t="shared" si="42"/>
        <v>#REF!</v>
      </c>
      <c r="L183" s="48"/>
      <c r="M183" s="45"/>
    </row>
    <row r="184" spans="1:13" ht="49.2" customHeight="1" x14ac:dyDescent="0.3">
      <c r="A184" s="66"/>
      <c r="B184" s="49"/>
      <c r="C184" s="5" t="s">
        <v>190</v>
      </c>
      <c r="D184" s="6">
        <v>0</v>
      </c>
      <c r="E184" s="6">
        <v>0</v>
      </c>
      <c r="F184" s="8"/>
      <c r="G184" s="49"/>
      <c r="H184" s="49"/>
      <c r="I184" s="49"/>
      <c r="J184" s="49"/>
      <c r="K184" s="50" t="e">
        <f t="shared" si="42"/>
        <v>#REF!</v>
      </c>
      <c r="L184" s="49"/>
      <c r="M184" s="46"/>
    </row>
    <row r="185" spans="1:13" x14ac:dyDescent="0.3">
      <c r="A185" s="67" t="s">
        <v>78</v>
      </c>
      <c r="B185" s="51" t="s">
        <v>79</v>
      </c>
      <c r="C185" s="26" t="s">
        <v>4</v>
      </c>
      <c r="D185" s="29">
        <v>573006.5</v>
      </c>
      <c r="E185" s="29">
        <v>368462.91</v>
      </c>
      <c r="F185" s="27">
        <f t="shared" si="37"/>
        <v>0.6430344332917689</v>
      </c>
      <c r="G185" s="51">
        <f>G190+G195+G200</f>
        <v>17</v>
      </c>
      <c r="H185" s="51">
        <v>2</v>
      </c>
      <c r="I185" s="51">
        <v>12</v>
      </c>
      <c r="J185" s="51">
        <v>3</v>
      </c>
      <c r="K185" s="54">
        <f t="shared" ref="K185" si="52">H185/G185</f>
        <v>0.11764705882352941</v>
      </c>
      <c r="L185" s="51" t="s">
        <v>174</v>
      </c>
      <c r="M185" s="44"/>
    </row>
    <row r="186" spans="1:13" x14ac:dyDescent="0.3">
      <c r="A186" s="68"/>
      <c r="B186" s="52"/>
      <c r="C186" s="26" t="s">
        <v>14</v>
      </c>
      <c r="D186" s="29">
        <v>572332.6</v>
      </c>
      <c r="E186" s="29">
        <v>368462.91</v>
      </c>
      <c r="F186" s="27">
        <f t="shared" si="37"/>
        <v>0.64379158202765319</v>
      </c>
      <c r="G186" s="52"/>
      <c r="H186" s="52"/>
      <c r="I186" s="52"/>
      <c r="J186" s="52"/>
      <c r="K186" s="54" t="e">
        <f>(K183+0.5*K184)/#REF!</f>
        <v>#REF!</v>
      </c>
      <c r="L186" s="52"/>
      <c r="M186" s="45"/>
    </row>
    <row r="187" spans="1:13" x14ac:dyDescent="0.3">
      <c r="A187" s="68"/>
      <c r="B187" s="52"/>
      <c r="C187" s="26" t="s">
        <v>12</v>
      </c>
      <c r="D187" s="29">
        <v>673.9</v>
      </c>
      <c r="E187" s="29">
        <v>0</v>
      </c>
      <c r="F187" s="27">
        <f t="shared" si="37"/>
        <v>0</v>
      </c>
      <c r="G187" s="52"/>
      <c r="H187" s="52"/>
      <c r="I187" s="52"/>
      <c r="J187" s="52"/>
      <c r="K187" s="54" t="e">
        <f t="shared" si="42"/>
        <v>#REF!</v>
      </c>
      <c r="L187" s="52"/>
      <c r="M187" s="45"/>
    </row>
    <row r="188" spans="1:13" x14ac:dyDescent="0.3">
      <c r="A188" s="68"/>
      <c r="B188" s="52"/>
      <c r="C188" s="26" t="s">
        <v>13</v>
      </c>
      <c r="D188" s="29">
        <v>0</v>
      </c>
      <c r="E188" s="29">
        <v>0</v>
      </c>
      <c r="F188" s="27"/>
      <c r="G188" s="52"/>
      <c r="H188" s="52"/>
      <c r="I188" s="52"/>
      <c r="J188" s="52"/>
      <c r="K188" s="54" t="e">
        <f t="shared" si="42"/>
        <v>#REF!</v>
      </c>
      <c r="L188" s="52"/>
      <c r="M188" s="45"/>
    </row>
    <row r="189" spans="1:13" x14ac:dyDescent="0.3">
      <c r="A189" s="69"/>
      <c r="B189" s="53"/>
      <c r="C189" s="26" t="s">
        <v>190</v>
      </c>
      <c r="D189" s="29">
        <v>0</v>
      </c>
      <c r="E189" s="29">
        <v>0</v>
      </c>
      <c r="F189" s="27"/>
      <c r="G189" s="53"/>
      <c r="H189" s="53"/>
      <c r="I189" s="53"/>
      <c r="J189" s="53"/>
      <c r="K189" s="54" t="e">
        <f t="shared" si="42"/>
        <v>#REF!</v>
      </c>
      <c r="L189" s="53"/>
      <c r="M189" s="46"/>
    </row>
    <row r="190" spans="1:13" x14ac:dyDescent="0.3">
      <c r="A190" s="64" t="s">
        <v>82</v>
      </c>
      <c r="B190" s="47" t="s">
        <v>80</v>
      </c>
      <c r="C190" s="5" t="s">
        <v>4</v>
      </c>
      <c r="D190" s="6">
        <v>428786.6</v>
      </c>
      <c r="E190" s="6">
        <v>260851.16</v>
      </c>
      <c r="F190" s="7">
        <f t="shared" si="37"/>
        <v>0.60834727577774128</v>
      </c>
      <c r="G190" s="47">
        <v>13</v>
      </c>
      <c r="H190" s="47">
        <v>2</v>
      </c>
      <c r="I190" s="47">
        <v>9</v>
      </c>
      <c r="J190" s="47">
        <v>2</v>
      </c>
      <c r="K190" s="50">
        <f t="shared" ref="K190" si="53">H190/G190</f>
        <v>0.15384615384615385</v>
      </c>
      <c r="L190" s="47" t="s">
        <v>175</v>
      </c>
      <c r="M190" s="44" t="s">
        <v>239</v>
      </c>
    </row>
    <row r="191" spans="1:13" x14ac:dyDescent="0.3">
      <c r="A191" s="65"/>
      <c r="B191" s="48"/>
      <c r="C191" s="5" t="s">
        <v>14</v>
      </c>
      <c r="D191" s="6">
        <v>428786.6</v>
      </c>
      <c r="E191" s="6">
        <v>260851.16</v>
      </c>
      <c r="F191" s="7">
        <f t="shared" si="37"/>
        <v>0.60834727577774128</v>
      </c>
      <c r="G191" s="48"/>
      <c r="H191" s="48"/>
      <c r="I191" s="48"/>
      <c r="J191" s="48"/>
      <c r="K191" s="50" t="e">
        <f>(K188+0.5*K189)/#REF!</f>
        <v>#REF!</v>
      </c>
      <c r="L191" s="48"/>
      <c r="M191" s="45"/>
    </row>
    <row r="192" spans="1:13" x14ac:dyDescent="0.3">
      <c r="A192" s="65"/>
      <c r="B192" s="48"/>
      <c r="C192" s="5" t="s">
        <v>12</v>
      </c>
      <c r="D192" s="6">
        <v>0</v>
      </c>
      <c r="E192" s="6">
        <v>0</v>
      </c>
      <c r="F192" s="7"/>
      <c r="G192" s="48"/>
      <c r="H192" s="48"/>
      <c r="I192" s="48"/>
      <c r="J192" s="48"/>
      <c r="K192" s="50" t="e">
        <f t="shared" si="42"/>
        <v>#REF!</v>
      </c>
      <c r="L192" s="48"/>
      <c r="M192" s="45"/>
    </row>
    <row r="193" spans="1:13" x14ac:dyDescent="0.3">
      <c r="A193" s="65"/>
      <c r="B193" s="48"/>
      <c r="C193" s="5" t="s">
        <v>13</v>
      </c>
      <c r="D193" s="6">
        <v>0</v>
      </c>
      <c r="E193" s="6">
        <v>0</v>
      </c>
      <c r="F193" s="7"/>
      <c r="G193" s="48"/>
      <c r="H193" s="48"/>
      <c r="I193" s="48"/>
      <c r="J193" s="48"/>
      <c r="K193" s="50" t="e">
        <f t="shared" si="42"/>
        <v>#REF!</v>
      </c>
      <c r="L193" s="48"/>
      <c r="M193" s="45"/>
    </row>
    <row r="194" spans="1:13" ht="249.6" customHeight="1" x14ac:dyDescent="0.3">
      <c r="A194" s="66"/>
      <c r="B194" s="49"/>
      <c r="C194" s="5" t="s">
        <v>190</v>
      </c>
      <c r="D194" s="6">
        <v>0</v>
      </c>
      <c r="E194" s="6">
        <v>0</v>
      </c>
      <c r="F194" s="8"/>
      <c r="G194" s="49"/>
      <c r="H194" s="49"/>
      <c r="I194" s="49"/>
      <c r="J194" s="49"/>
      <c r="K194" s="50" t="e">
        <f t="shared" si="42"/>
        <v>#REF!</v>
      </c>
      <c r="L194" s="49"/>
      <c r="M194" s="46"/>
    </row>
    <row r="195" spans="1:13" x14ac:dyDescent="0.3">
      <c r="A195" s="64" t="s">
        <v>83</v>
      </c>
      <c r="B195" s="47" t="s">
        <v>81</v>
      </c>
      <c r="C195" s="5" t="s">
        <v>4</v>
      </c>
      <c r="D195" s="6">
        <v>120</v>
      </c>
      <c r="E195" s="6">
        <v>70</v>
      </c>
      <c r="F195" s="7">
        <f t="shared" ref="F195:F252" si="54">E195/D195</f>
        <v>0.58333333333333337</v>
      </c>
      <c r="G195" s="47">
        <v>1</v>
      </c>
      <c r="H195" s="47">
        <v>0</v>
      </c>
      <c r="I195" s="47">
        <v>1</v>
      </c>
      <c r="J195" s="47">
        <v>0</v>
      </c>
      <c r="K195" s="50">
        <f t="shared" ref="K195" si="55">H195/G195</f>
        <v>0</v>
      </c>
      <c r="L195" s="47" t="s">
        <v>175</v>
      </c>
      <c r="M195" s="44" t="s">
        <v>238</v>
      </c>
    </row>
    <row r="196" spans="1:13" x14ac:dyDescent="0.3">
      <c r="A196" s="65"/>
      <c r="B196" s="48"/>
      <c r="C196" s="5" t="s">
        <v>14</v>
      </c>
      <c r="D196" s="6">
        <v>120</v>
      </c>
      <c r="E196" s="6">
        <v>70</v>
      </c>
      <c r="F196" s="7">
        <f t="shared" si="54"/>
        <v>0.58333333333333337</v>
      </c>
      <c r="G196" s="48"/>
      <c r="H196" s="48"/>
      <c r="I196" s="48"/>
      <c r="J196" s="48"/>
      <c r="K196" s="50" t="e">
        <f>(K193+0.5*K194)/#REF!</f>
        <v>#REF!</v>
      </c>
      <c r="L196" s="48"/>
      <c r="M196" s="45"/>
    </row>
    <row r="197" spans="1:13" x14ac:dyDescent="0.3">
      <c r="A197" s="65"/>
      <c r="B197" s="48"/>
      <c r="C197" s="5" t="s">
        <v>12</v>
      </c>
      <c r="D197" s="6">
        <v>0</v>
      </c>
      <c r="E197" s="6">
        <v>0</v>
      </c>
      <c r="F197" s="7"/>
      <c r="G197" s="48"/>
      <c r="H197" s="48"/>
      <c r="I197" s="48"/>
      <c r="J197" s="48"/>
      <c r="K197" s="50" t="e">
        <f t="shared" si="42"/>
        <v>#REF!</v>
      </c>
      <c r="L197" s="48"/>
      <c r="M197" s="45"/>
    </row>
    <row r="198" spans="1:13" x14ac:dyDescent="0.3">
      <c r="A198" s="65"/>
      <c r="B198" s="48"/>
      <c r="C198" s="5" t="s">
        <v>13</v>
      </c>
      <c r="D198" s="6">
        <v>0</v>
      </c>
      <c r="E198" s="6">
        <v>0</v>
      </c>
      <c r="F198" s="8"/>
      <c r="G198" s="48"/>
      <c r="H198" s="48"/>
      <c r="I198" s="48"/>
      <c r="J198" s="48"/>
      <c r="K198" s="50" t="e">
        <f t="shared" si="42"/>
        <v>#REF!</v>
      </c>
      <c r="L198" s="48"/>
      <c r="M198" s="45"/>
    </row>
    <row r="199" spans="1:13" ht="84" customHeight="1" x14ac:dyDescent="0.3">
      <c r="A199" s="66"/>
      <c r="B199" s="49"/>
      <c r="C199" s="5" t="s">
        <v>190</v>
      </c>
      <c r="D199" s="6">
        <v>0</v>
      </c>
      <c r="E199" s="6">
        <v>0</v>
      </c>
      <c r="F199" s="8"/>
      <c r="G199" s="49"/>
      <c r="H199" s="49"/>
      <c r="I199" s="49"/>
      <c r="J199" s="49"/>
      <c r="K199" s="50" t="e">
        <f t="shared" si="42"/>
        <v>#REF!</v>
      </c>
      <c r="L199" s="49"/>
      <c r="M199" s="46"/>
    </row>
    <row r="200" spans="1:13" x14ac:dyDescent="0.3">
      <c r="A200" s="64" t="s">
        <v>84</v>
      </c>
      <c r="B200" s="47" t="s">
        <v>208</v>
      </c>
      <c r="C200" s="5" t="s">
        <v>4</v>
      </c>
      <c r="D200" s="6">
        <v>144099.9</v>
      </c>
      <c r="E200" s="6">
        <v>107541.75</v>
      </c>
      <c r="F200" s="7">
        <f t="shared" si="54"/>
        <v>0.74629996273418653</v>
      </c>
      <c r="G200" s="47">
        <v>3</v>
      </c>
      <c r="H200" s="47">
        <v>0</v>
      </c>
      <c r="I200" s="47">
        <v>2</v>
      </c>
      <c r="J200" s="47">
        <v>1</v>
      </c>
      <c r="K200" s="50">
        <f t="shared" ref="K200" si="56">H200/G200</f>
        <v>0</v>
      </c>
      <c r="L200" s="47" t="s">
        <v>175</v>
      </c>
      <c r="M200" s="44" t="s">
        <v>216</v>
      </c>
    </row>
    <row r="201" spans="1:13" x14ac:dyDescent="0.3">
      <c r="A201" s="65"/>
      <c r="B201" s="48"/>
      <c r="C201" s="5" t="s">
        <v>14</v>
      </c>
      <c r="D201" s="6">
        <v>143426</v>
      </c>
      <c r="E201" s="6">
        <v>107541.75</v>
      </c>
      <c r="F201" s="7">
        <f t="shared" si="54"/>
        <v>0.74980652043562535</v>
      </c>
      <c r="G201" s="48"/>
      <c r="H201" s="48"/>
      <c r="I201" s="48"/>
      <c r="J201" s="48"/>
      <c r="K201" s="50" t="e">
        <f>(K198+0.5*K199)/#REF!</f>
        <v>#REF!</v>
      </c>
      <c r="L201" s="48"/>
      <c r="M201" s="45"/>
    </row>
    <row r="202" spans="1:13" x14ac:dyDescent="0.3">
      <c r="A202" s="65"/>
      <c r="B202" s="48"/>
      <c r="C202" s="5" t="s">
        <v>12</v>
      </c>
      <c r="D202" s="6">
        <v>673.9</v>
      </c>
      <c r="E202" s="6">
        <v>0</v>
      </c>
      <c r="F202" s="7">
        <f t="shared" si="54"/>
        <v>0</v>
      </c>
      <c r="G202" s="48"/>
      <c r="H202" s="48"/>
      <c r="I202" s="48"/>
      <c r="J202" s="48"/>
      <c r="K202" s="50" t="e">
        <f t="shared" si="42"/>
        <v>#REF!</v>
      </c>
      <c r="L202" s="48"/>
      <c r="M202" s="45"/>
    </row>
    <row r="203" spans="1:13" x14ac:dyDescent="0.3">
      <c r="A203" s="65"/>
      <c r="B203" s="48"/>
      <c r="C203" s="5" t="s">
        <v>13</v>
      </c>
      <c r="D203" s="6">
        <v>0</v>
      </c>
      <c r="E203" s="6">
        <v>0</v>
      </c>
      <c r="F203" s="8"/>
      <c r="G203" s="48"/>
      <c r="H203" s="48"/>
      <c r="I203" s="48"/>
      <c r="J203" s="48"/>
      <c r="K203" s="50" t="e">
        <f t="shared" si="42"/>
        <v>#REF!</v>
      </c>
      <c r="L203" s="48"/>
      <c r="M203" s="45"/>
    </row>
    <row r="204" spans="1:13" ht="46.2" customHeight="1" x14ac:dyDescent="0.3">
      <c r="A204" s="66"/>
      <c r="B204" s="49"/>
      <c r="C204" s="5" t="s">
        <v>190</v>
      </c>
      <c r="D204" s="6">
        <v>0</v>
      </c>
      <c r="E204" s="6">
        <v>0</v>
      </c>
      <c r="F204" s="8"/>
      <c r="G204" s="49"/>
      <c r="H204" s="49"/>
      <c r="I204" s="49"/>
      <c r="J204" s="49"/>
      <c r="K204" s="50" t="e">
        <f t="shared" si="42"/>
        <v>#REF!</v>
      </c>
      <c r="L204" s="49"/>
      <c r="M204" s="46"/>
    </row>
    <row r="205" spans="1:13" x14ac:dyDescent="0.3">
      <c r="A205" s="67" t="s">
        <v>85</v>
      </c>
      <c r="B205" s="51" t="s">
        <v>86</v>
      </c>
      <c r="C205" s="26" t="s">
        <v>4</v>
      </c>
      <c r="D205" s="29">
        <v>975612.2</v>
      </c>
      <c r="E205" s="29">
        <v>647399.6</v>
      </c>
      <c r="F205" s="27">
        <f t="shared" si="54"/>
        <v>0.66358292772476601</v>
      </c>
      <c r="G205" s="51">
        <f>G210+G215+G220+G225</f>
        <v>14</v>
      </c>
      <c r="H205" s="51">
        <v>2</v>
      </c>
      <c r="I205" s="51">
        <v>12</v>
      </c>
      <c r="J205" s="51">
        <v>0</v>
      </c>
      <c r="K205" s="54">
        <f t="shared" ref="K205" si="57">H205/G205</f>
        <v>0.14285714285714285</v>
      </c>
      <c r="L205" s="51" t="s">
        <v>178</v>
      </c>
      <c r="M205" s="44"/>
    </row>
    <row r="206" spans="1:13" x14ac:dyDescent="0.3">
      <c r="A206" s="68"/>
      <c r="B206" s="52"/>
      <c r="C206" s="26" t="s">
        <v>14</v>
      </c>
      <c r="D206" s="29">
        <v>305676.5</v>
      </c>
      <c r="E206" s="29">
        <v>120286.9</v>
      </c>
      <c r="F206" s="27">
        <f t="shared" si="54"/>
        <v>0.39351045958717795</v>
      </c>
      <c r="G206" s="52"/>
      <c r="H206" s="52"/>
      <c r="I206" s="52"/>
      <c r="J206" s="52"/>
      <c r="K206" s="54" t="e">
        <f>(#REF!+0.5*#REF!)/#REF!</f>
        <v>#REF!</v>
      </c>
      <c r="L206" s="52"/>
      <c r="M206" s="45"/>
    </row>
    <row r="207" spans="1:13" x14ac:dyDescent="0.3">
      <c r="A207" s="68"/>
      <c r="B207" s="52"/>
      <c r="C207" s="26" t="s">
        <v>12</v>
      </c>
      <c r="D207" s="29">
        <v>301812.8</v>
      </c>
      <c r="E207" s="29">
        <v>221468.6</v>
      </c>
      <c r="F207" s="27">
        <f t="shared" si="54"/>
        <v>0.73379459055414487</v>
      </c>
      <c r="G207" s="52"/>
      <c r="H207" s="52"/>
      <c r="I207" s="52"/>
      <c r="J207" s="52"/>
      <c r="K207" s="54" t="e">
        <f>(#REF!+0.5*K205)/#REF!</f>
        <v>#REF!</v>
      </c>
      <c r="L207" s="52"/>
      <c r="M207" s="45"/>
    </row>
    <row r="208" spans="1:13" x14ac:dyDescent="0.3">
      <c r="A208" s="68"/>
      <c r="B208" s="52"/>
      <c r="C208" s="26" t="s">
        <v>13</v>
      </c>
      <c r="D208" s="29">
        <v>68122.899999999994</v>
      </c>
      <c r="E208" s="29">
        <v>41535.199999999997</v>
      </c>
      <c r="F208" s="27">
        <f t="shared" si="54"/>
        <v>0.60970980389854224</v>
      </c>
      <c r="G208" s="52"/>
      <c r="H208" s="52"/>
      <c r="I208" s="52"/>
      <c r="J208" s="52"/>
      <c r="K208" s="54" t="e">
        <f>(K205+0.5*K206)/#REF!</f>
        <v>#REF!</v>
      </c>
      <c r="L208" s="52"/>
      <c r="M208" s="45"/>
    </row>
    <row r="209" spans="1:13" x14ac:dyDescent="0.3">
      <c r="A209" s="69"/>
      <c r="B209" s="53"/>
      <c r="C209" s="26" t="s">
        <v>190</v>
      </c>
      <c r="D209" s="29">
        <v>300000</v>
      </c>
      <c r="E209" s="29">
        <v>264108.90000000002</v>
      </c>
      <c r="F209" s="27">
        <f t="shared" si="54"/>
        <v>0.88036300000000012</v>
      </c>
      <c r="G209" s="53"/>
      <c r="H209" s="53"/>
      <c r="I209" s="53"/>
      <c r="J209" s="53"/>
      <c r="K209" s="54" t="e">
        <f t="shared" ref="K209:K264" si="58">(K206+0.5*K207)/K205</f>
        <v>#REF!</v>
      </c>
      <c r="L209" s="53"/>
      <c r="M209" s="46"/>
    </row>
    <row r="210" spans="1:13" x14ac:dyDescent="0.3">
      <c r="A210" s="64" t="s">
        <v>91</v>
      </c>
      <c r="B210" s="47" t="s">
        <v>90</v>
      </c>
      <c r="C210" s="5" t="s">
        <v>4</v>
      </c>
      <c r="D210" s="6">
        <v>484381.6</v>
      </c>
      <c r="E210" s="6">
        <v>269221</v>
      </c>
      <c r="F210" s="7">
        <f t="shared" si="54"/>
        <v>0.55580352350295725</v>
      </c>
      <c r="G210" s="47">
        <v>4</v>
      </c>
      <c r="H210" s="47">
        <v>1</v>
      </c>
      <c r="I210" s="47">
        <v>3</v>
      </c>
      <c r="J210" s="47">
        <v>0</v>
      </c>
      <c r="K210" s="50">
        <f t="shared" ref="K210" si="59">H210/G210</f>
        <v>0.25</v>
      </c>
      <c r="L210" s="47" t="s">
        <v>174</v>
      </c>
      <c r="M210" s="44" t="s">
        <v>255</v>
      </c>
    </row>
    <row r="211" spans="1:13" x14ac:dyDescent="0.3">
      <c r="A211" s="65"/>
      <c r="B211" s="48"/>
      <c r="C211" s="5" t="s">
        <v>14</v>
      </c>
      <c r="D211" s="6">
        <v>184795.9</v>
      </c>
      <c r="E211" s="6">
        <v>57584.1</v>
      </c>
      <c r="F211" s="7">
        <f t="shared" si="54"/>
        <v>0.31160918613454086</v>
      </c>
      <c r="G211" s="48"/>
      <c r="H211" s="48"/>
      <c r="I211" s="48"/>
      <c r="J211" s="48"/>
      <c r="K211" s="50" t="e">
        <f>(K208+0.5*K209)/#REF!</f>
        <v>#REF!</v>
      </c>
      <c r="L211" s="48"/>
      <c r="M211" s="45"/>
    </row>
    <row r="212" spans="1:13" x14ac:dyDescent="0.3">
      <c r="A212" s="65"/>
      <c r="B212" s="48"/>
      <c r="C212" s="5" t="s">
        <v>12</v>
      </c>
      <c r="D212" s="6">
        <v>231462.8</v>
      </c>
      <c r="E212" s="6">
        <v>170101.7</v>
      </c>
      <c r="F212" s="7">
        <f t="shared" si="54"/>
        <v>0.73489865326091286</v>
      </c>
      <c r="G212" s="48"/>
      <c r="H212" s="48"/>
      <c r="I212" s="48"/>
      <c r="J212" s="48"/>
      <c r="K212" s="50" t="e">
        <f t="shared" si="58"/>
        <v>#REF!</v>
      </c>
      <c r="L212" s="48"/>
      <c r="M212" s="45"/>
    </row>
    <row r="213" spans="1:13" x14ac:dyDescent="0.3">
      <c r="A213" s="65"/>
      <c r="B213" s="48"/>
      <c r="C213" s="5" t="s">
        <v>13</v>
      </c>
      <c r="D213" s="6">
        <v>68122.899999999994</v>
      </c>
      <c r="E213" s="6">
        <v>41535.199999999997</v>
      </c>
      <c r="F213" s="8">
        <f t="shared" si="54"/>
        <v>0.60970980389854224</v>
      </c>
      <c r="G213" s="48"/>
      <c r="H213" s="48"/>
      <c r="I213" s="48"/>
      <c r="J213" s="48"/>
      <c r="K213" s="50" t="e">
        <f t="shared" si="58"/>
        <v>#REF!</v>
      </c>
      <c r="L213" s="48"/>
      <c r="M213" s="45"/>
    </row>
    <row r="214" spans="1:13" ht="246" customHeight="1" x14ac:dyDescent="0.3">
      <c r="A214" s="66"/>
      <c r="B214" s="49"/>
      <c r="C214" s="5" t="s">
        <v>190</v>
      </c>
      <c r="D214" s="6">
        <v>0</v>
      </c>
      <c r="E214" s="6">
        <v>0</v>
      </c>
      <c r="F214" s="8"/>
      <c r="G214" s="49"/>
      <c r="H214" s="49"/>
      <c r="I214" s="49"/>
      <c r="J214" s="49"/>
      <c r="K214" s="50" t="e">
        <f t="shared" si="58"/>
        <v>#REF!</v>
      </c>
      <c r="L214" s="49"/>
      <c r="M214" s="46"/>
    </row>
    <row r="215" spans="1:13" x14ac:dyDescent="0.3">
      <c r="A215" s="64" t="s">
        <v>92</v>
      </c>
      <c r="B215" s="47" t="s">
        <v>87</v>
      </c>
      <c r="C215" s="5" t="s">
        <v>4</v>
      </c>
      <c r="D215" s="6">
        <v>77812.399999999994</v>
      </c>
      <c r="E215" s="6">
        <v>29176.3</v>
      </c>
      <c r="F215" s="7">
        <f t="shared" si="54"/>
        <v>0.37495694773583649</v>
      </c>
      <c r="G215" s="47">
        <v>5</v>
      </c>
      <c r="H215" s="47">
        <v>0</v>
      </c>
      <c r="I215" s="47">
        <v>5</v>
      </c>
      <c r="J215" s="47">
        <v>0</v>
      </c>
      <c r="K215" s="50">
        <f t="shared" ref="K215" si="60">H215/G215</f>
        <v>0</v>
      </c>
      <c r="L215" s="47" t="s">
        <v>174</v>
      </c>
      <c r="M215" s="44" t="s">
        <v>254</v>
      </c>
    </row>
    <row r="216" spans="1:13" x14ac:dyDescent="0.3">
      <c r="A216" s="65"/>
      <c r="B216" s="48"/>
      <c r="C216" s="5" t="s">
        <v>14</v>
      </c>
      <c r="D216" s="6">
        <v>54955</v>
      </c>
      <c r="E216" s="6">
        <v>22590.400000000001</v>
      </c>
      <c r="F216" s="7">
        <f t="shared" si="54"/>
        <v>0.41107087617141302</v>
      </c>
      <c r="G216" s="48"/>
      <c r="H216" s="48"/>
      <c r="I216" s="48"/>
      <c r="J216" s="48"/>
      <c r="K216" s="50" t="e">
        <f>(K213+0.5*K214)/#REF!</f>
        <v>#REF!</v>
      </c>
      <c r="L216" s="48"/>
      <c r="M216" s="45"/>
    </row>
    <row r="217" spans="1:13" x14ac:dyDescent="0.3">
      <c r="A217" s="65"/>
      <c r="B217" s="48"/>
      <c r="C217" s="5" t="s">
        <v>12</v>
      </c>
      <c r="D217" s="6">
        <v>22857.4</v>
      </c>
      <c r="E217" s="6">
        <v>6585.9</v>
      </c>
      <c r="F217" s="7">
        <f t="shared" si="54"/>
        <v>0.28812988353881014</v>
      </c>
      <c r="G217" s="48"/>
      <c r="H217" s="48"/>
      <c r="I217" s="48"/>
      <c r="J217" s="48"/>
      <c r="K217" s="50" t="e">
        <f t="shared" si="58"/>
        <v>#REF!</v>
      </c>
      <c r="L217" s="48"/>
      <c r="M217" s="45"/>
    </row>
    <row r="218" spans="1:13" x14ac:dyDescent="0.3">
      <c r="A218" s="65"/>
      <c r="B218" s="48"/>
      <c r="C218" s="5" t="s">
        <v>13</v>
      </c>
      <c r="D218" s="6">
        <v>0</v>
      </c>
      <c r="E218" s="6">
        <v>0</v>
      </c>
      <c r="F218" s="8"/>
      <c r="G218" s="48"/>
      <c r="H218" s="48"/>
      <c r="I218" s="48"/>
      <c r="J218" s="48"/>
      <c r="K218" s="50" t="e">
        <f t="shared" si="58"/>
        <v>#REF!</v>
      </c>
      <c r="L218" s="48"/>
      <c r="M218" s="45"/>
    </row>
    <row r="219" spans="1:13" ht="172.8" customHeight="1" x14ac:dyDescent="0.3">
      <c r="A219" s="66"/>
      <c r="B219" s="49"/>
      <c r="C219" s="5" t="s">
        <v>190</v>
      </c>
      <c r="D219" s="6">
        <v>0</v>
      </c>
      <c r="E219" s="6">
        <v>0</v>
      </c>
      <c r="F219" s="8"/>
      <c r="G219" s="49"/>
      <c r="H219" s="49"/>
      <c r="I219" s="49"/>
      <c r="J219" s="49"/>
      <c r="K219" s="50" t="e">
        <f t="shared" si="58"/>
        <v>#REF!</v>
      </c>
      <c r="L219" s="49"/>
      <c r="M219" s="46"/>
    </row>
    <row r="220" spans="1:13" x14ac:dyDescent="0.3">
      <c r="A220" s="64" t="s">
        <v>93</v>
      </c>
      <c r="B220" s="47" t="s">
        <v>88</v>
      </c>
      <c r="C220" s="5" t="s">
        <v>4</v>
      </c>
      <c r="D220" s="6">
        <v>409418.2</v>
      </c>
      <c r="E220" s="6">
        <v>348849.1</v>
      </c>
      <c r="F220" s="7">
        <f t="shared" si="54"/>
        <v>0.85206055812858339</v>
      </c>
      <c r="G220" s="47">
        <v>4</v>
      </c>
      <c r="H220" s="47">
        <v>1</v>
      </c>
      <c r="I220" s="47">
        <v>3</v>
      </c>
      <c r="J220" s="47">
        <v>0</v>
      </c>
      <c r="K220" s="50">
        <f t="shared" ref="K220" si="61">H220/G220</f>
        <v>0.25</v>
      </c>
      <c r="L220" s="47" t="s">
        <v>177</v>
      </c>
      <c r="M220" s="44" t="s">
        <v>253</v>
      </c>
    </row>
    <row r="221" spans="1:13" x14ac:dyDescent="0.3">
      <c r="A221" s="65"/>
      <c r="B221" s="48"/>
      <c r="C221" s="5" t="s">
        <v>14</v>
      </c>
      <c r="D221" s="6">
        <v>61925.599999999999</v>
      </c>
      <c r="E221" s="6">
        <v>46545.1</v>
      </c>
      <c r="F221" s="7">
        <f t="shared" si="54"/>
        <v>0.75162937460436396</v>
      </c>
      <c r="G221" s="48"/>
      <c r="H221" s="48"/>
      <c r="I221" s="48"/>
      <c r="J221" s="48"/>
      <c r="K221" s="50" t="e">
        <f>(K218+0.5*K219)/#REF!</f>
        <v>#REF!</v>
      </c>
      <c r="L221" s="48"/>
      <c r="M221" s="45"/>
    </row>
    <row r="222" spans="1:13" x14ac:dyDescent="0.3">
      <c r="A222" s="65"/>
      <c r="B222" s="48"/>
      <c r="C222" s="5" t="s">
        <v>12</v>
      </c>
      <c r="D222" s="6">
        <v>47492.6</v>
      </c>
      <c r="E222" s="6">
        <v>38195.1</v>
      </c>
      <c r="F222" s="7">
        <f t="shared" si="54"/>
        <v>0.80423265940378075</v>
      </c>
      <c r="G222" s="48"/>
      <c r="H222" s="48"/>
      <c r="I222" s="48"/>
      <c r="J222" s="48"/>
      <c r="K222" s="50" t="e">
        <f t="shared" si="58"/>
        <v>#REF!</v>
      </c>
      <c r="L222" s="48"/>
      <c r="M222" s="45"/>
    </row>
    <row r="223" spans="1:13" x14ac:dyDescent="0.3">
      <c r="A223" s="65"/>
      <c r="B223" s="48"/>
      <c r="C223" s="5" t="s">
        <v>13</v>
      </c>
      <c r="D223" s="6">
        <v>0</v>
      </c>
      <c r="E223" s="6">
        <v>0</v>
      </c>
      <c r="F223" s="8"/>
      <c r="G223" s="48"/>
      <c r="H223" s="48"/>
      <c r="I223" s="48"/>
      <c r="J223" s="48"/>
      <c r="K223" s="50" t="e">
        <f t="shared" si="58"/>
        <v>#REF!</v>
      </c>
      <c r="L223" s="48"/>
      <c r="M223" s="45"/>
    </row>
    <row r="224" spans="1:13" ht="248.4" customHeight="1" x14ac:dyDescent="0.3">
      <c r="A224" s="66"/>
      <c r="B224" s="49"/>
      <c r="C224" s="5" t="s">
        <v>190</v>
      </c>
      <c r="D224" s="6">
        <v>300000</v>
      </c>
      <c r="E224" s="6">
        <v>264108.90000000002</v>
      </c>
      <c r="F224" s="8">
        <f t="shared" si="54"/>
        <v>0.88036300000000012</v>
      </c>
      <c r="G224" s="49"/>
      <c r="H224" s="49"/>
      <c r="I224" s="49"/>
      <c r="J224" s="49"/>
      <c r="K224" s="50" t="e">
        <f t="shared" si="58"/>
        <v>#REF!</v>
      </c>
      <c r="L224" s="49"/>
      <c r="M224" s="46"/>
    </row>
    <row r="225" spans="1:13" x14ac:dyDescent="0.3">
      <c r="A225" s="64" t="s">
        <v>94</v>
      </c>
      <c r="B225" s="47" t="s">
        <v>89</v>
      </c>
      <c r="C225" s="5" t="s">
        <v>4</v>
      </c>
      <c r="D225" s="6">
        <v>4000</v>
      </c>
      <c r="E225" s="6">
        <v>3698.4</v>
      </c>
      <c r="F225" s="7">
        <f t="shared" si="54"/>
        <v>0.92459999999999998</v>
      </c>
      <c r="G225" s="47">
        <v>1</v>
      </c>
      <c r="H225" s="47">
        <v>0</v>
      </c>
      <c r="I225" s="47">
        <v>1</v>
      </c>
      <c r="J225" s="47">
        <v>0</v>
      </c>
      <c r="K225" s="50">
        <f t="shared" ref="K225" si="62">H225/G225</f>
        <v>0</v>
      </c>
      <c r="L225" s="47" t="s">
        <v>175</v>
      </c>
      <c r="M225" s="44" t="s">
        <v>252</v>
      </c>
    </row>
    <row r="226" spans="1:13" x14ac:dyDescent="0.3">
      <c r="A226" s="65"/>
      <c r="B226" s="48"/>
      <c r="C226" s="5" t="s">
        <v>14</v>
      </c>
      <c r="D226" s="6">
        <v>4000</v>
      </c>
      <c r="E226" s="6">
        <v>3698.4</v>
      </c>
      <c r="F226" s="7">
        <f t="shared" si="54"/>
        <v>0.92459999999999998</v>
      </c>
      <c r="G226" s="48"/>
      <c r="H226" s="48"/>
      <c r="I226" s="48"/>
      <c r="J226" s="48"/>
      <c r="K226" s="50" t="e">
        <f>(K223+0.5*K224)/#REF!</f>
        <v>#REF!</v>
      </c>
      <c r="L226" s="48"/>
      <c r="M226" s="45"/>
    </row>
    <row r="227" spans="1:13" x14ac:dyDescent="0.3">
      <c r="A227" s="65"/>
      <c r="B227" s="48"/>
      <c r="C227" s="5" t="s">
        <v>12</v>
      </c>
      <c r="D227" s="6">
        <v>0</v>
      </c>
      <c r="E227" s="6">
        <v>0</v>
      </c>
      <c r="F227" s="7"/>
      <c r="G227" s="48"/>
      <c r="H227" s="48"/>
      <c r="I227" s="48"/>
      <c r="J227" s="48"/>
      <c r="K227" s="50" t="e">
        <f t="shared" si="58"/>
        <v>#REF!</v>
      </c>
      <c r="L227" s="48"/>
      <c r="M227" s="45"/>
    </row>
    <row r="228" spans="1:13" x14ac:dyDescent="0.3">
      <c r="A228" s="65"/>
      <c r="B228" s="48"/>
      <c r="C228" s="5" t="s">
        <v>13</v>
      </c>
      <c r="D228" s="6">
        <v>0</v>
      </c>
      <c r="E228" s="6">
        <v>0</v>
      </c>
      <c r="F228" s="8"/>
      <c r="G228" s="48"/>
      <c r="H228" s="48"/>
      <c r="I228" s="48"/>
      <c r="J228" s="48"/>
      <c r="K228" s="50" t="e">
        <f t="shared" si="58"/>
        <v>#REF!</v>
      </c>
      <c r="L228" s="48"/>
      <c r="M228" s="45"/>
    </row>
    <row r="229" spans="1:13" ht="94.8" customHeight="1" x14ac:dyDescent="0.3">
      <c r="A229" s="66"/>
      <c r="B229" s="49"/>
      <c r="C229" s="5" t="s">
        <v>190</v>
      </c>
      <c r="D229" s="6">
        <v>0</v>
      </c>
      <c r="E229" s="6">
        <v>0</v>
      </c>
      <c r="F229" s="8"/>
      <c r="G229" s="49"/>
      <c r="H229" s="49"/>
      <c r="I229" s="49"/>
      <c r="J229" s="49"/>
      <c r="K229" s="50" t="e">
        <f t="shared" si="58"/>
        <v>#REF!</v>
      </c>
      <c r="L229" s="49"/>
      <c r="M229" s="46"/>
    </row>
    <row r="230" spans="1:13" s="28" customFormat="1" x14ac:dyDescent="0.3">
      <c r="A230" s="67" t="s">
        <v>95</v>
      </c>
      <c r="B230" s="51" t="s">
        <v>96</v>
      </c>
      <c r="C230" s="26" t="s">
        <v>4</v>
      </c>
      <c r="D230" s="29">
        <v>119490</v>
      </c>
      <c r="E230" s="29">
        <v>48602.47</v>
      </c>
      <c r="F230" s="27">
        <f t="shared" si="54"/>
        <v>0.40674926772114822</v>
      </c>
      <c r="G230" s="51">
        <f>G235+G240+G245</f>
        <v>11</v>
      </c>
      <c r="H230" s="51">
        <f t="shared" ref="H230" si="63">H235+H240+H245</f>
        <v>0</v>
      </c>
      <c r="I230" s="51">
        <v>4</v>
      </c>
      <c r="J230" s="51">
        <v>7</v>
      </c>
      <c r="K230" s="54">
        <f t="shared" ref="K230" si="64">H230/G230</f>
        <v>0</v>
      </c>
      <c r="L230" s="51" t="s">
        <v>199</v>
      </c>
      <c r="M230" s="55"/>
    </row>
    <row r="231" spans="1:13" s="28" customFormat="1" x14ac:dyDescent="0.3">
      <c r="A231" s="68"/>
      <c r="B231" s="52"/>
      <c r="C231" s="26" t="s">
        <v>14</v>
      </c>
      <c r="D231" s="29">
        <v>78143.7</v>
      </c>
      <c r="E231" s="29">
        <v>45193.32</v>
      </c>
      <c r="F231" s="27">
        <f t="shared" si="54"/>
        <v>0.57833606547936689</v>
      </c>
      <c r="G231" s="52"/>
      <c r="H231" s="52"/>
      <c r="I231" s="52"/>
      <c r="J231" s="52"/>
      <c r="K231" s="54" t="e">
        <f>(K228+0.5*K229)/#REF!</f>
        <v>#REF!</v>
      </c>
      <c r="L231" s="52"/>
      <c r="M231" s="56"/>
    </row>
    <row r="232" spans="1:13" s="28" customFormat="1" x14ac:dyDescent="0.3">
      <c r="A232" s="68"/>
      <c r="B232" s="52"/>
      <c r="C232" s="26" t="s">
        <v>12</v>
      </c>
      <c r="D232" s="29">
        <v>41346.300000000003</v>
      </c>
      <c r="E232" s="29">
        <v>3409.15</v>
      </c>
      <c r="F232" s="27">
        <f t="shared" si="54"/>
        <v>8.2453569001337476E-2</v>
      </c>
      <c r="G232" s="52"/>
      <c r="H232" s="52"/>
      <c r="I232" s="52"/>
      <c r="J232" s="52"/>
      <c r="K232" s="54" t="e">
        <f t="shared" si="58"/>
        <v>#REF!</v>
      </c>
      <c r="L232" s="52"/>
      <c r="M232" s="56"/>
    </row>
    <row r="233" spans="1:13" s="28" customFormat="1" x14ac:dyDescent="0.3">
      <c r="A233" s="68"/>
      <c r="B233" s="52"/>
      <c r="C233" s="26" t="s">
        <v>13</v>
      </c>
      <c r="D233" s="29">
        <v>0</v>
      </c>
      <c r="E233" s="29">
        <v>0</v>
      </c>
      <c r="F233" s="27"/>
      <c r="G233" s="52"/>
      <c r="H233" s="52"/>
      <c r="I233" s="52"/>
      <c r="J233" s="52"/>
      <c r="K233" s="54" t="e">
        <f t="shared" si="58"/>
        <v>#REF!</v>
      </c>
      <c r="L233" s="52"/>
      <c r="M233" s="56"/>
    </row>
    <row r="234" spans="1:13" s="28" customFormat="1" x14ac:dyDescent="0.3">
      <c r="A234" s="69"/>
      <c r="B234" s="53"/>
      <c r="C234" s="26" t="s">
        <v>190</v>
      </c>
      <c r="D234" s="29">
        <v>0</v>
      </c>
      <c r="E234" s="29">
        <v>0</v>
      </c>
      <c r="F234" s="27"/>
      <c r="G234" s="53"/>
      <c r="H234" s="53"/>
      <c r="I234" s="53"/>
      <c r="J234" s="53"/>
      <c r="K234" s="54" t="e">
        <f t="shared" si="58"/>
        <v>#REF!</v>
      </c>
      <c r="L234" s="53"/>
      <c r="M234" s="57"/>
    </row>
    <row r="235" spans="1:13" x14ac:dyDescent="0.3">
      <c r="A235" s="64" t="s">
        <v>99</v>
      </c>
      <c r="B235" s="47" t="s">
        <v>97</v>
      </c>
      <c r="C235" s="5" t="s">
        <v>4</v>
      </c>
      <c r="D235" s="6">
        <v>49185</v>
      </c>
      <c r="E235" s="6">
        <v>3409.15</v>
      </c>
      <c r="F235" s="7">
        <f t="shared" si="54"/>
        <v>6.9312798617464672E-2</v>
      </c>
      <c r="G235" s="47">
        <v>7</v>
      </c>
      <c r="H235" s="47">
        <v>0</v>
      </c>
      <c r="I235" s="47">
        <v>0</v>
      </c>
      <c r="J235" s="47">
        <v>7</v>
      </c>
      <c r="K235" s="50">
        <f t="shared" ref="K235" si="65">H235/G235</f>
        <v>0</v>
      </c>
      <c r="L235" s="47" t="s">
        <v>199</v>
      </c>
      <c r="M235" s="44" t="s">
        <v>229</v>
      </c>
    </row>
    <row r="236" spans="1:13" x14ac:dyDescent="0.3">
      <c r="A236" s="65"/>
      <c r="B236" s="48"/>
      <c r="C236" s="5" t="s">
        <v>14</v>
      </c>
      <c r="D236" s="6">
        <v>7838.7</v>
      </c>
      <c r="E236" s="6">
        <v>0</v>
      </c>
      <c r="F236" s="7">
        <f t="shared" si="54"/>
        <v>0</v>
      </c>
      <c r="G236" s="48"/>
      <c r="H236" s="48"/>
      <c r="I236" s="48"/>
      <c r="J236" s="48"/>
      <c r="K236" s="50" t="e">
        <f>(K233+0.5*K234)/#REF!</f>
        <v>#REF!</v>
      </c>
      <c r="L236" s="48"/>
      <c r="M236" s="45"/>
    </row>
    <row r="237" spans="1:13" x14ac:dyDescent="0.3">
      <c r="A237" s="65"/>
      <c r="B237" s="48"/>
      <c r="C237" s="5" t="s">
        <v>12</v>
      </c>
      <c r="D237" s="6">
        <v>41346.300000000003</v>
      </c>
      <c r="E237" s="6">
        <v>3409.15</v>
      </c>
      <c r="F237" s="7">
        <f t="shared" si="54"/>
        <v>8.2453569001337476E-2</v>
      </c>
      <c r="G237" s="48"/>
      <c r="H237" s="48"/>
      <c r="I237" s="48"/>
      <c r="J237" s="48"/>
      <c r="K237" s="50" t="e">
        <f t="shared" si="58"/>
        <v>#REF!</v>
      </c>
      <c r="L237" s="48"/>
      <c r="M237" s="45"/>
    </row>
    <row r="238" spans="1:13" x14ac:dyDescent="0.3">
      <c r="A238" s="65"/>
      <c r="B238" s="48"/>
      <c r="C238" s="5" t="s">
        <v>13</v>
      </c>
      <c r="D238" s="6">
        <v>0</v>
      </c>
      <c r="E238" s="6">
        <v>0</v>
      </c>
      <c r="F238" s="8"/>
      <c r="G238" s="48"/>
      <c r="H238" s="48"/>
      <c r="I238" s="48"/>
      <c r="J238" s="48"/>
      <c r="K238" s="50" t="e">
        <f t="shared" si="58"/>
        <v>#REF!</v>
      </c>
      <c r="L238" s="48"/>
      <c r="M238" s="45"/>
    </row>
    <row r="239" spans="1:13" ht="356.4" customHeight="1" x14ac:dyDescent="0.3">
      <c r="A239" s="66"/>
      <c r="B239" s="49"/>
      <c r="C239" s="5" t="s">
        <v>190</v>
      </c>
      <c r="D239" s="6">
        <v>0</v>
      </c>
      <c r="E239" s="6">
        <v>0</v>
      </c>
      <c r="F239" s="8"/>
      <c r="G239" s="49"/>
      <c r="H239" s="49"/>
      <c r="I239" s="49"/>
      <c r="J239" s="49"/>
      <c r="K239" s="50" t="e">
        <f t="shared" si="58"/>
        <v>#REF!</v>
      </c>
      <c r="L239" s="49"/>
      <c r="M239" s="46"/>
    </row>
    <row r="240" spans="1:13" x14ac:dyDescent="0.3">
      <c r="A240" s="64" t="s">
        <v>100</v>
      </c>
      <c r="B240" s="47" t="s">
        <v>98</v>
      </c>
      <c r="C240" s="5" t="s">
        <v>4</v>
      </c>
      <c r="D240" s="6">
        <v>4300</v>
      </c>
      <c r="E240" s="6">
        <v>474.5</v>
      </c>
      <c r="F240" s="7">
        <f t="shared" si="54"/>
        <v>0.11034883720930233</v>
      </c>
      <c r="G240" s="47">
        <v>2</v>
      </c>
      <c r="H240" s="47">
        <v>0</v>
      </c>
      <c r="I240" s="47">
        <v>2</v>
      </c>
      <c r="J240" s="47">
        <v>0</v>
      </c>
      <c r="K240" s="50">
        <f t="shared" ref="K240" si="66">H240/G240</f>
        <v>0</v>
      </c>
      <c r="L240" s="47" t="s">
        <v>176</v>
      </c>
      <c r="M240" s="44" t="s">
        <v>228</v>
      </c>
    </row>
    <row r="241" spans="1:13" x14ac:dyDescent="0.3">
      <c r="A241" s="65"/>
      <c r="B241" s="48"/>
      <c r="C241" s="5" t="s">
        <v>14</v>
      </c>
      <c r="D241" s="6">
        <v>4300</v>
      </c>
      <c r="E241" s="6">
        <v>474.5</v>
      </c>
      <c r="F241" s="7">
        <f>E241/D241</f>
        <v>0.11034883720930233</v>
      </c>
      <c r="G241" s="48"/>
      <c r="H241" s="48"/>
      <c r="I241" s="48"/>
      <c r="J241" s="48"/>
      <c r="K241" s="50" t="e">
        <f>(K238+0.5*K239)/#REF!</f>
        <v>#REF!</v>
      </c>
      <c r="L241" s="48"/>
      <c r="M241" s="45"/>
    </row>
    <row r="242" spans="1:13" x14ac:dyDescent="0.3">
      <c r="A242" s="65"/>
      <c r="B242" s="48"/>
      <c r="C242" s="5" t="s">
        <v>12</v>
      </c>
      <c r="D242" s="6">
        <v>0</v>
      </c>
      <c r="E242" s="6">
        <v>0</v>
      </c>
      <c r="F242" s="7"/>
      <c r="G242" s="48"/>
      <c r="H242" s="48"/>
      <c r="I242" s="48"/>
      <c r="J242" s="48"/>
      <c r="K242" s="50" t="e">
        <f t="shared" si="58"/>
        <v>#REF!</v>
      </c>
      <c r="L242" s="48"/>
      <c r="M242" s="45"/>
    </row>
    <row r="243" spans="1:13" x14ac:dyDescent="0.3">
      <c r="A243" s="65"/>
      <c r="B243" s="48"/>
      <c r="C243" s="5" t="s">
        <v>13</v>
      </c>
      <c r="D243" s="6">
        <v>0</v>
      </c>
      <c r="E243" s="6">
        <v>0</v>
      </c>
      <c r="F243" s="8"/>
      <c r="G243" s="48"/>
      <c r="H243" s="48"/>
      <c r="I243" s="48"/>
      <c r="J243" s="48"/>
      <c r="K243" s="50" t="e">
        <f t="shared" si="58"/>
        <v>#REF!</v>
      </c>
      <c r="L243" s="48"/>
      <c r="M243" s="45"/>
    </row>
    <row r="244" spans="1:13" ht="18" customHeight="1" x14ac:dyDescent="0.3">
      <c r="A244" s="66"/>
      <c r="B244" s="49"/>
      <c r="C244" s="5" t="s">
        <v>190</v>
      </c>
      <c r="D244" s="6">
        <v>0</v>
      </c>
      <c r="E244" s="6">
        <v>0</v>
      </c>
      <c r="F244" s="8"/>
      <c r="G244" s="49"/>
      <c r="H244" s="49"/>
      <c r="I244" s="49"/>
      <c r="J244" s="49"/>
      <c r="K244" s="50" t="e">
        <f t="shared" si="58"/>
        <v>#REF!</v>
      </c>
      <c r="L244" s="49"/>
      <c r="M244" s="46"/>
    </row>
    <row r="245" spans="1:13" x14ac:dyDescent="0.3">
      <c r="A245" s="64" t="s">
        <v>101</v>
      </c>
      <c r="B245" s="47" t="s">
        <v>209</v>
      </c>
      <c r="C245" s="5" t="s">
        <v>4</v>
      </c>
      <c r="D245" s="6">
        <v>66005</v>
      </c>
      <c r="E245" s="6">
        <v>44718.8</v>
      </c>
      <c r="F245" s="7">
        <f t="shared" si="54"/>
        <v>0.67750624952655103</v>
      </c>
      <c r="G245" s="47">
        <v>2</v>
      </c>
      <c r="H245" s="47">
        <v>0</v>
      </c>
      <c r="I245" s="47">
        <v>2</v>
      </c>
      <c r="J245" s="47">
        <v>0</v>
      </c>
      <c r="K245" s="50">
        <f t="shared" ref="K245" si="67">H245/G245</f>
        <v>0</v>
      </c>
      <c r="L245" s="47" t="s">
        <v>176</v>
      </c>
      <c r="M245" s="44" t="s">
        <v>198</v>
      </c>
    </row>
    <row r="246" spans="1:13" x14ac:dyDescent="0.3">
      <c r="A246" s="65"/>
      <c r="B246" s="48"/>
      <c r="C246" s="5" t="s">
        <v>14</v>
      </c>
      <c r="D246" s="6">
        <v>66005</v>
      </c>
      <c r="E246" s="6">
        <v>44718.8</v>
      </c>
      <c r="F246" s="7">
        <f t="shared" si="54"/>
        <v>0.67750624952655103</v>
      </c>
      <c r="G246" s="48"/>
      <c r="H246" s="48"/>
      <c r="I246" s="48"/>
      <c r="J246" s="48"/>
      <c r="K246" s="50" t="e">
        <f>(K243+0.5*K244)/#REF!</f>
        <v>#REF!</v>
      </c>
      <c r="L246" s="48"/>
      <c r="M246" s="45"/>
    </row>
    <row r="247" spans="1:13" x14ac:dyDescent="0.3">
      <c r="A247" s="65"/>
      <c r="B247" s="48"/>
      <c r="C247" s="5" t="s">
        <v>12</v>
      </c>
      <c r="D247" s="6">
        <v>0</v>
      </c>
      <c r="E247" s="6">
        <v>0</v>
      </c>
      <c r="F247" s="7"/>
      <c r="G247" s="48"/>
      <c r="H247" s="48"/>
      <c r="I247" s="48"/>
      <c r="J247" s="48"/>
      <c r="K247" s="50" t="e">
        <f t="shared" si="58"/>
        <v>#REF!</v>
      </c>
      <c r="L247" s="48"/>
      <c r="M247" s="45"/>
    </row>
    <row r="248" spans="1:13" x14ac:dyDescent="0.3">
      <c r="A248" s="65"/>
      <c r="B248" s="48"/>
      <c r="C248" s="5" t="s">
        <v>13</v>
      </c>
      <c r="D248" s="6">
        <v>0</v>
      </c>
      <c r="E248" s="6">
        <v>0</v>
      </c>
      <c r="F248" s="8"/>
      <c r="G248" s="48"/>
      <c r="H248" s="48"/>
      <c r="I248" s="48"/>
      <c r="J248" s="48"/>
      <c r="K248" s="50" t="e">
        <f t="shared" si="58"/>
        <v>#REF!</v>
      </c>
      <c r="L248" s="48"/>
      <c r="M248" s="45"/>
    </row>
    <row r="249" spans="1:13" ht="35.4" customHeight="1" x14ac:dyDescent="0.3">
      <c r="A249" s="66"/>
      <c r="B249" s="49"/>
      <c r="C249" s="5" t="s">
        <v>190</v>
      </c>
      <c r="D249" s="6">
        <v>0</v>
      </c>
      <c r="E249" s="6">
        <v>0</v>
      </c>
      <c r="F249" s="8"/>
      <c r="G249" s="49"/>
      <c r="H249" s="49"/>
      <c r="I249" s="49"/>
      <c r="J249" s="49"/>
      <c r="K249" s="50" t="e">
        <f t="shared" si="58"/>
        <v>#REF!</v>
      </c>
      <c r="L249" s="49"/>
      <c r="M249" s="46"/>
    </row>
    <row r="250" spans="1:13" x14ac:dyDescent="0.3">
      <c r="A250" s="67" t="s">
        <v>102</v>
      </c>
      <c r="B250" s="51" t="s">
        <v>103</v>
      </c>
      <c r="C250" s="26" t="s">
        <v>4</v>
      </c>
      <c r="D250" s="29">
        <v>314683.5</v>
      </c>
      <c r="E250" s="29">
        <v>279268.7</v>
      </c>
      <c r="F250" s="27">
        <f t="shared" si="54"/>
        <v>0.88745898656904476</v>
      </c>
      <c r="G250" s="51">
        <v>18</v>
      </c>
      <c r="H250" s="51">
        <f t="shared" ref="H250" si="68">H255+H260+H265+H270+H275</f>
        <v>2</v>
      </c>
      <c r="I250" s="51">
        <v>14</v>
      </c>
      <c r="J250" s="51">
        <v>2</v>
      </c>
      <c r="K250" s="54">
        <f t="shared" ref="K250" si="69">H250/G250</f>
        <v>0.1111111111111111</v>
      </c>
      <c r="L250" s="51" t="s">
        <v>181</v>
      </c>
      <c r="M250" s="44"/>
    </row>
    <row r="251" spans="1:13" x14ac:dyDescent="0.3">
      <c r="A251" s="68"/>
      <c r="B251" s="52"/>
      <c r="C251" s="26" t="s">
        <v>14</v>
      </c>
      <c r="D251" s="29">
        <v>264642.40000000002</v>
      </c>
      <c r="E251" s="29">
        <v>179946.8</v>
      </c>
      <c r="F251" s="27">
        <f t="shared" si="54"/>
        <v>0.67996209224221049</v>
      </c>
      <c r="G251" s="52"/>
      <c r="H251" s="52"/>
      <c r="I251" s="52"/>
      <c r="J251" s="52"/>
      <c r="K251" s="54" t="e">
        <f>(K248+0.5*K249)/#REF!</f>
        <v>#REF!</v>
      </c>
      <c r="L251" s="52"/>
      <c r="M251" s="45"/>
    </row>
    <row r="252" spans="1:13" x14ac:dyDescent="0.3">
      <c r="A252" s="68"/>
      <c r="B252" s="52"/>
      <c r="C252" s="26" t="s">
        <v>12</v>
      </c>
      <c r="D252" s="29">
        <v>41.1</v>
      </c>
      <c r="E252" s="29">
        <v>60321.9</v>
      </c>
      <c r="F252" s="27">
        <f t="shared" si="54"/>
        <v>1467.6861313868612</v>
      </c>
      <c r="G252" s="52"/>
      <c r="H252" s="52"/>
      <c r="I252" s="52"/>
      <c r="J252" s="52"/>
      <c r="K252" s="54" t="e">
        <f t="shared" si="58"/>
        <v>#REF!</v>
      </c>
      <c r="L252" s="52"/>
      <c r="M252" s="45"/>
    </row>
    <row r="253" spans="1:13" x14ac:dyDescent="0.3">
      <c r="A253" s="68"/>
      <c r="B253" s="52"/>
      <c r="C253" s="26" t="s">
        <v>13</v>
      </c>
      <c r="D253" s="29">
        <v>0</v>
      </c>
      <c r="E253" s="29">
        <v>0</v>
      </c>
      <c r="F253" s="27"/>
      <c r="G253" s="52"/>
      <c r="H253" s="52"/>
      <c r="I253" s="52"/>
      <c r="J253" s="52"/>
      <c r="K253" s="54" t="e">
        <f t="shared" si="58"/>
        <v>#REF!</v>
      </c>
      <c r="L253" s="52"/>
      <c r="M253" s="45"/>
    </row>
    <row r="254" spans="1:13" x14ac:dyDescent="0.3">
      <c r="A254" s="69"/>
      <c r="B254" s="53"/>
      <c r="C254" s="26" t="s">
        <v>190</v>
      </c>
      <c r="D254" s="29">
        <v>50000</v>
      </c>
      <c r="E254" s="29">
        <v>39000</v>
      </c>
      <c r="F254" s="27">
        <f t="shared" ref="F254:F315" si="70">E254/D254</f>
        <v>0.78</v>
      </c>
      <c r="G254" s="53"/>
      <c r="H254" s="53"/>
      <c r="I254" s="53"/>
      <c r="J254" s="53"/>
      <c r="K254" s="54" t="e">
        <f t="shared" si="58"/>
        <v>#REF!</v>
      </c>
      <c r="L254" s="53"/>
      <c r="M254" s="46"/>
    </row>
    <row r="255" spans="1:13" x14ac:dyDescent="0.3">
      <c r="A255" s="64" t="s">
        <v>108</v>
      </c>
      <c r="B255" s="47" t="s">
        <v>104</v>
      </c>
      <c r="C255" s="5" t="s">
        <v>4</v>
      </c>
      <c r="D255" s="6">
        <v>54168.1</v>
      </c>
      <c r="E255" s="6">
        <v>42843.199999999997</v>
      </c>
      <c r="F255" s="7">
        <f t="shared" si="70"/>
        <v>0.7909304553787192</v>
      </c>
      <c r="G255" s="47">
        <v>3</v>
      </c>
      <c r="H255" s="47">
        <v>1</v>
      </c>
      <c r="I255" s="47">
        <v>2</v>
      </c>
      <c r="J255" s="47">
        <v>0</v>
      </c>
      <c r="K255" s="50">
        <f t="shared" ref="K255" si="71">H255/G255</f>
        <v>0.33333333333333331</v>
      </c>
      <c r="L255" s="47" t="s">
        <v>179</v>
      </c>
      <c r="M255" s="44" t="s">
        <v>259</v>
      </c>
    </row>
    <row r="256" spans="1:13" x14ac:dyDescent="0.3">
      <c r="A256" s="65"/>
      <c r="B256" s="48"/>
      <c r="C256" s="5" t="s">
        <v>14</v>
      </c>
      <c r="D256" s="6">
        <v>4168.1000000000004</v>
      </c>
      <c r="E256" s="6">
        <v>3843.2</v>
      </c>
      <c r="F256" s="7">
        <f t="shared" si="70"/>
        <v>0.92205081451980508</v>
      </c>
      <c r="G256" s="48"/>
      <c r="H256" s="48"/>
      <c r="I256" s="48"/>
      <c r="J256" s="48"/>
      <c r="K256" s="50" t="e">
        <f>(K253+0.5*K254)/#REF!</f>
        <v>#REF!</v>
      </c>
      <c r="L256" s="48"/>
      <c r="M256" s="45"/>
    </row>
    <row r="257" spans="1:13" x14ac:dyDescent="0.3">
      <c r="A257" s="65"/>
      <c r="B257" s="48"/>
      <c r="C257" s="5" t="s">
        <v>12</v>
      </c>
      <c r="D257" s="6">
        <v>0</v>
      </c>
      <c r="E257" s="6">
        <v>0</v>
      </c>
      <c r="F257" s="7"/>
      <c r="G257" s="48"/>
      <c r="H257" s="48"/>
      <c r="I257" s="48"/>
      <c r="J257" s="48"/>
      <c r="K257" s="50" t="e">
        <f t="shared" si="58"/>
        <v>#REF!</v>
      </c>
      <c r="L257" s="48"/>
      <c r="M257" s="45"/>
    </row>
    <row r="258" spans="1:13" x14ac:dyDescent="0.3">
      <c r="A258" s="65"/>
      <c r="B258" s="48"/>
      <c r="C258" s="5" t="s">
        <v>13</v>
      </c>
      <c r="D258" s="6">
        <v>0</v>
      </c>
      <c r="E258" s="6">
        <v>0</v>
      </c>
      <c r="F258" s="8"/>
      <c r="G258" s="48"/>
      <c r="H258" s="48"/>
      <c r="I258" s="48"/>
      <c r="J258" s="48"/>
      <c r="K258" s="50" t="e">
        <f t="shared" si="58"/>
        <v>#REF!</v>
      </c>
      <c r="L258" s="48"/>
      <c r="M258" s="45"/>
    </row>
    <row r="259" spans="1:13" ht="86.4" customHeight="1" x14ac:dyDescent="0.3">
      <c r="A259" s="66"/>
      <c r="B259" s="49"/>
      <c r="C259" s="5" t="s">
        <v>190</v>
      </c>
      <c r="D259" s="6">
        <v>50000</v>
      </c>
      <c r="E259" s="6">
        <v>39000</v>
      </c>
      <c r="F259" s="8">
        <f t="shared" si="70"/>
        <v>0.78</v>
      </c>
      <c r="G259" s="49"/>
      <c r="H259" s="49"/>
      <c r="I259" s="49"/>
      <c r="J259" s="49"/>
      <c r="K259" s="50" t="e">
        <f t="shared" si="58"/>
        <v>#REF!</v>
      </c>
      <c r="L259" s="49"/>
      <c r="M259" s="46"/>
    </row>
    <row r="260" spans="1:13" x14ac:dyDescent="0.3">
      <c r="A260" s="64" t="s">
        <v>109</v>
      </c>
      <c r="B260" s="47" t="s">
        <v>105</v>
      </c>
      <c r="C260" s="5" t="s">
        <v>4</v>
      </c>
      <c r="D260" s="6">
        <v>66570.100000000006</v>
      </c>
      <c r="E260" s="6">
        <v>111844.7</v>
      </c>
      <c r="F260" s="7">
        <f t="shared" si="70"/>
        <v>1.6801041308335121</v>
      </c>
      <c r="G260" s="47">
        <v>6</v>
      </c>
      <c r="H260" s="47">
        <v>0</v>
      </c>
      <c r="I260" s="47">
        <v>6</v>
      </c>
      <c r="J260" s="47">
        <v>0</v>
      </c>
      <c r="K260" s="50">
        <f t="shared" ref="K260" si="72">H260/G260</f>
        <v>0</v>
      </c>
      <c r="L260" s="47" t="s">
        <v>180</v>
      </c>
      <c r="M260" s="44" t="s">
        <v>258</v>
      </c>
    </row>
    <row r="261" spans="1:13" x14ac:dyDescent="0.3">
      <c r="A261" s="65"/>
      <c r="B261" s="48"/>
      <c r="C261" s="5" t="s">
        <v>14</v>
      </c>
      <c r="D261" s="6">
        <v>66570.100000000006</v>
      </c>
      <c r="E261" s="6">
        <v>51563.9</v>
      </c>
      <c r="F261" s="7">
        <f t="shared" si="70"/>
        <v>0.77458047982502654</v>
      </c>
      <c r="G261" s="48"/>
      <c r="H261" s="48"/>
      <c r="I261" s="48"/>
      <c r="J261" s="48"/>
      <c r="K261" s="50" t="e">
        <f>(K258+0.5*K259)/#REF!</f>
        <v>#REF!</v>
      </c>
      <c r="L261" s="48"/>
      <c r="M261" s="45"/>
    </row>
    <row r="262" spans="1:13" x14ac:dyDescent="0.3">
      <c r="A262" s="65"/>
      <c r="B262" s="48"/>
      <c r="C262" s="5" t="s">
        <v>12</v>
      </c>
      <c r="D262" s="6">
        <v>0</v>
      </c>
      <c r="E262" s="6">
        <v>60280.800000000003</v>
      </c>
      <c r="F262" s="7"/>
      <c r="G262" s="48"/>
      <c r="H262" s="48"/>
      <c r="I262" s="48"/>
      <c r="J262" s="48"/>
      <c r="K262" s="50" t="e">
        <f t="shared" si="58"/>
        <v>#REF!</v>
      </c>
      <c r="L262" s="48"/>
      <c r="M262" s="45"/>
    </row>
    <row r="263" spans="1:13" x14ac:dyDescent="0.3">
      <c r="A263" s="65"/>
      <c r="B263" s="48"/>
      <c r="C263" s="5" t="s">
        <v>13</v>
      </c>
      <c r="D263" s="6">
        <v>0</v>
      </c>
      <c r="E263" s="6">
        <v>0</v>
      </c>
      <c r="F263" s="8"/>
      <c r="G263" s="48"/>
      <c r="H263" s="48"/>
      <c r="I263" s="48"/>
      <c r="J263" s="48"/>
      <c r="K263" s="50" t="e">
        <f t="shared" si="58"/>
        <v>#REF!</v>
      </c>
      <c r="L263" s="48"/>
      <c r="M263" s="45"/>
    </row>
    <row r="264" spans="1:13" ht="382.8" customHeight="1" x14ac:dyDescent="0.3">
      <c r="A264" s="66"/>
      <c r="B264" s="49"/>
      <c r="C264" s="5" t="s">
        <v>190</v>
      </c>
      <c r="D264" s="6">
        <v>0</v>
      </c>
      <c r="E264" s="6">
        <v>0</v>
      </c>
      <c r="F264" s="8"/>
      <c r="G264" s="49"/>
      <c r="H264" s="49"/>
      <c r="I264" s="49"/>
      <c r="J264" s="49"/>
      <c r="K264" s="50" t="e">
        <f t="shared" si="58"/>
        <v>#REF!</v>
      </c>
      <c r="L264" s="49"/>
      <c r="M264" s="46"/>
    </row>
    <row r="265" spans="1:13" x14ac:dyDescent="0.3">
      <c r="A265" s="64" t="s">
        <v>110</v>
      </c>
      <c r="B265" s="47" t="s">
        <v>106</v>
      </c>
      <c r="C265" s="5" t="s">
        <v>4</v>
      </c>
      <c r="D265" s="6">
        <v>379</v>
      </c>
      <c r="E265" s="6">
        <v>0</v>
      </c>
      <c r="F265" s="7">
        <f t="shared" si="70"/>
        <v>0</v>
      </c>
      <c r="G265" s="47">
        <v>3</v>
      </c>
      <c r="H265" s="47">
        <v>0</v>
      </c>
      <c r="I265" s="47">
        <v>0</v>
      </c>
      <c r="J265" s="47">
        <v>3</v>
      </c>
      <c r="K265" s="50">
        <f t="shared" ref="K265" si="73">H265/G265</f>
        <v>0</v>
      </c>
      <c r="L265" s="47" t="s">
        <v>179</v>
      </c>
      <c r="M265" s="44" t="s">
        <v>257</v>
      </c>
    </row>
    <row r="266" spans="1:13" x14ac:dyDescent="0.3">
      <c r="A266" s="65"/>
      <c r="B266" s="48"/>
      <c r="C266" s="5" t="s">
        <v>14</v>
      </c>
      <c r="D266" s="6">
        <v>379</v>
      </c>
      <c r="E266" s="6">
        <v>0</v>
      </c>
      <c r="F266" s="7">
        <f t="shared" si="70"/>
        <v>0</v>
      </c>
      <c r="G266" s="48"/>
      <c r="H266" s="48"/>
      <c r="I266" s="48"/>
      <c r="J266" s="48"/>
      <c r="K266" s="50" t="e">
        <f>(K263+0.5*K264)/#REF!</f>
        <v>#REF!</v>
      </c>
      <c r="L266" s="48"/>
      <c r="M266" s="45"/>
    </row>
    <row r="267" spans="1:13" x14ac:dyDescent="0.3">
      <c r="A267" s="65"/>
      <c r="B267" s="48"/>
      <c r="C267" s="5" t="s">
        <v>12</v>
      </c>
      <c r="D267" s="6">
        <v>0</v>
      </c>
      <c r="E267" s="6">
        <v>0</v>
      </c>
      <c r="F267" s="7"/>
      <c r="G267" s="48"/>
      <c r="H267" s="48"/>
      <c r="I267" s="48"/>
      <c r="J267" s="48"/>
      <c r="K267" s="50" t="e">
        <f t="shared" ref="K267:K329" si="74">(K264+0.5*K265)/K263</f>
        <v>#REF!</v>
      </c>
      <c r="L267" s="48"/>
      <c r="M267" s="45"/>
    </row>
    <row r="268" spans="1:13" x14ac:dyDescent="0.3">
      <c r="A268" s="65"/>
      <c r="B268" s="48"/>
      <c r="C268" s="5" t="s">
        <v>13</v>
      </c>
      <c r="D268" s="6">
        <v>0</v>
      </c>
      <c r="E268" s="6">
        <v>0</v>
      </c>
      <c r="F268" s="8"/>
      <c r="G268" s="48"/>
      <c r="H268" s="48"/>
      <c r="I268" s="48"/>
      <c r="J268" s="48"/>
      <c r="K268" s="50" t="e">
        <f t="shared" si="74"/>
        <v>#REF!</v>
      </c>
      <c r="L268" s="48"/>
      <c r="M268" s="45"/>
    </row>
    <row r="269" spans="1:13" ht="87" customHeight="1" x14ac:dyDescent="0.3">
      <c r="A269" s="66"/>
      <c r="B269" s="49"/>
      <c r="C269" s="5" t="s">
        <v>190</v>
      </c>
      <c r="D269" s="6">
        <v>0</v>
      </c>
      <c r="E269" s="6">
        <v>0</v>
      </c>
      <c r="F269" s="8"/>
      <c r="G269" s="49"/>
      <c r="H269" s="49"/>
      <c r="I269" s="49"/>
      <c r="J269" s="49"/>
      <c r="K269" s="50" t="e">
        <f t="shared" si="74"/>
        <v>#REF!</v>
      </c>
      <c r="L269" s="49"/>
      <c r="M269" s="46"/>
    </row>
    <row r="270" spans="1:13" x14ac:dyDescent="0.3">
      <c r="A270" s="64" t="s">
        <v>111</v>
      </c>
      <c r="B270" s="47" t="s">
        <v>107</v>
      </c>
      <c r="C270" s="5" t="s">
        <v>4</v>
      </c>
      <c r="D270" s="6">
        <v>129697.2</v>
      </c>
      <c r="E270" s="6">
        <v>77563.3</v>
      </c>
      <c r="F270" s="7">
        <f t="shared" si="70"/>
        <v>0.59803372779057684</v>
      </c>
      <c r="G270" s="47">
        <v>2</v>
      </c>
      <c r="H270" s="47">
        <v>0</v>
      </c>
      <c r="I270" s="47">
        <v>2</v>
      </c>
      <c r="J270" s="47">
        <v>0</v>
      </c>
      <c r="K270" s="50">
        <f t="shared" ref="K270" si="75">H270/G270</f>
        <v>0</v>
      </c>
      <c r="L270" s="47" t="s">
        <v>179</v>
      </c>
      <c r="M270" s="44" t="s">
        <v>256</v>
      </c>
    </row>
    <row r="271" spans="1:13" x14ac:dyDescent="0.3">
      <c r="A271" s="65"/>
      <c r="B271" s="48"/>
      <c r="C271" s="5" t="s">
        <v>14</v>
      </c>
      <c r="D271" s="6">
        <v>129697.2</v>
      </c>
      <c r="E271" s="6">
        <v>77563.3</v>
      </c>
      <c r="F271" s="7">
        <f t="shared" si="70"/>
        <v>0.59803372779057684</v>
      </c>
      <c r="G271" s="48"/>
      <c r="H271" s="48"/>
      <c r="I271" s="48"/>
      <c r="J271" s="48"/>
      <c r="K271" s="50" t="e">
        <f>(K268+0.5*K269)/#REF!</f>
        <v>#REF!</v>
      </c>
      <c r="L271" s="48"/>
      <c r="M271" s="45"/>
    </row>
    <row r="272" spans="1:13" x14ac:dyDescent="0.3">
      <c r="A272" s="65"/>
      <c r="B272" s="48"/>
      <c r="C272" s="5" t="s">
        <v>12</v>
      </c>
      <c r="D272" s="6">
        <v>0</v>
      </c>
      <c r="E272" s="6">
        <v>0</v>
      </c>
      <c r="F272" s="7"/>
      <c r="G272" s="48"/>
      <c r="H272" s="48"/>
      <c r="I272" s="48"/>
      <c r="J272" s="48"/>
      <c r="K272" s="50" t="e">
        <f t="shared" si="74"/>
        <v>#REF!</v>
      </c>
      <c r="L272" s="48"/>
      <c r="M272" s="45"/>
    </row>
    <row r="273" spans="1:13" x14ac:dyDescent="0.3">
      <c r="A273" s="65"/>
      <c r="B273" s="48"/>
      <c r="C273" s="5" t="s">
        <v>13</v>
      </c>
      <c r="D273" s="6">
        <v>0</v>
      </c>
      <c r="E273" s="6">
        <v>0</v>
      </c>
      <c r="F273" s="8"/>
      <c r="G273" s="48"/>
      <c r="H273" s="48"/>
      <c r="I273" s="48"/>
      <c r="J273" s="48"/>
      <c r="K273" s="50" t="e">
        <f t="shared" si="74"/>
        <v>#REF!</v>
      </c>
      <c r="L273" s="48"/>
      <c r="M273" s="45"/>
    </row>
    <row r="274" spans="1:13" ht="96.6" customHeight="1" x14ac:dyDescent="0.3">
      <c r="A274" s="66"/>
      <c r="B274" s="49"/>
      <c r="C274" s="5" t="s">
        <v>190</v>
      </c>
      <c r="D274" s="6">
        <v>0</v>
      </c>
      <c r="E274" s="6">
        <v>0</v>
      </c>
      <c r="F274" s="8"/>
      <c r="G274" s="49"/>
      <c r="H274" s="49"/>
      <c r="I274" s="49"/>
      <c r="J274" s="49"/>
      <c r="K274" s="50" t="e">
        <f t="shared" si="74"/>
        <v>#REF!</v>
      </c>
      <c r="L274" s="49"/>
      <c r="M274" s="46"/>
    </row>
    <row r="275" spans="1:13" x14ac:dyDescent="0.3">
      <c r="A275" s="64" t="s">
        <v>112</v>
      </c>
      <c r="B275" s="47" t="s">
        <v>210</v>
      </c>
      <c r="C275" s="5" t="s">
        <v>4</v>
      </c>
      <c r="D275" s="6">
        <v>63869.1</v>
      </c>
      <c r="E275" s="6">
        <v>47017.5</v>
      </c>
      <c r="F275" s="7">
        <f t="shared" si="70"/>
        <v>0.7361541026881544</v>
      </c>
      <c r="G275" s="47">
        <v>3</v>
      </c>
      <c r="H275" s="47">
        <v>1</v>
      </c>
      <c r="I275" s="47">
        <v>2</v>
      </c>
      <c r="J275" s="47">
        <v>0</v>
      </c>
      <c r="K275" s="50">
        <f t="shared" ref="K275" si="76">H275/G275</f>
        <v>0.33333333333333331</v>
      </c>
      <c r="L275" s="47" t="s">
        <v>179</v>
      </c>
      <c r="M275" s="44" t="s">
        <v>200</v>
      </c>
    </row>
    <row r="276" spans="1:13" x14ac:dyDescent="0.3">
      <c r="A276" s="65"/>
      <c r="B276" s="48"/>
      <c r="C276" s="5" t="s">
        <v>14</v>
      </c>
      <c r="D276" s="6">
        <v>63828</v>
      </c>
      <c r="E276" s="6">
        <v>46976.4</v>
      </c>
      <c r="F276" s="7">
        <f t="shared" si="70"/>
        <v>0.73598420755781169</v>
      </c>
      <c r="G276" s="48"/>
      <c r="H276" s="48"/>
      <c r="I276" s="48"/>
      <c r="J276" s="48"/>
      <c r="K276" s="50" t="e">
        <f>(K273+0.5*K274)/#REF!</f>
        <v>#REF!</v>
      </c>
      <c r="L276" s="48"/>
      <c r="M276" s="45"/>
    </row>
    <row r="277" spans="1:13" x14ac:dyDescent="0.3">
      <c r="A277" s="65"/>
      <c r="B277" s="48"/>
      <c r="C277" s="5" t="s">
        <v>12</v>
      </c>
      <c r="D277" s="6">
        <v>41.1</v>
      </c>
      <c r="E277" s="6">
        <v>41.1</v>
      </c>
      <c r="F277" s="7">
        <f t="shared" si="70"/>
        <v>1</v>
      </c>
      <c r="G277" s="48"/>
      <c r="H277" s="48"/>
      <c r="I277" s="48"/>
      <c r="J277" s="48"/>
      <c r="K277" s="50" t="e">
        <f t="shared" si="74"/>
        <v>#REF!</v>
      </c>
      <c r="L277" s="48"/>
      <c r="M277" s="45"/>
    </row>
    <row r="278" spans="1:13" x14ac:dyDescent="0.3">
      <c r="A278" s="65"/>
      <c r="B278" s="48"/>
      <c r="C278" s="5" t="s">
        <v>13</v>
      </c>
      <c r="D278" s="6">
        <v>0</v>
      </c>
      <c r="E278" s="6">
        <v>0</v>
      </c>
      <c r="F278" s="8"/>
      <c r="G278" s="48"/>
      <c r="H278" s="48"/>
      <c r="I278" s="48"/>
      <c r="J278" s="48"/>
      <c r="K278" s="50" t="e">
        <f t="shared" si="74"/>
        <v>#REF!</v>
      </c>
      <c r="L278" s="48"/>
      <c r="M278" s="45"/>
    </row>
    <row r="279" spans="1:13" x14ac:dyDescent="0.3">
      <c r="A279" s="66"/>
      <c r="B279" s="49"/>
      <c r="C279" s="5" t="s">
        <v>190</v>
      </c>
      <c r="D279" s="6">
        <v>0</v>
      </c>
      <c r="E279" s="6">
        <v>0</v>
      </c>
      <c r="F279" s="8"/>
      <c r="G279" s="49"/>
      <c r="H279" s="49"/>
      <c r="I279" s="49"/>
      <c r="J279" s="49"/>
      <c r="K279" s="50" t="e">
        <f t="shared" si="74"/>
        <v>#REF!</v>
      </c>
      <c r="L279" s="49"/>
      <c r="M279" s="46"/>
    </row>
    <row r="280" spans="1:13" x14ac:dyDescent="0.3">
      <c r="A280" s="67" t="s">
        <v>113</v>
      </c>
      <c r="B280" s="51" t="s">
        <v>114</v>
      </c>
      <c r="C280" s="26" t="s">
        <v>4</v>
      </c>
      <c r="D280" s="108">
        <v>399442</v>
      </c>
      <c r="E280" s="108">
        <v>178325.6</v>
      </c>
      <c r="F280" s="27">
        <f t="shared" si="70"/>
        <v>0.44643677930713349</v>
      </c>
      <c r="G280" s="51">
        <f>G285+G290+G295</f>
        <v>6</v>
      </c>
      <c r="H280" s="51">
        <f t="shared" ref="H280" si="77">H285+H290+H295</f>
        <v>0</v>
      </c>
      <c r="I280" s="51">
        <v>6</v>
      </c>
      <c r="J280" s="51">
        <v>0</v>
      </c>
      <c r="K280" s="54">
        <f t="shared" ref="K280" si="78">H280/G280</f>
        <v>0</v>
      </c>
      <c r="L280" s="51" t="s">
        <v>170</v>
      </c>
      <c r="M280" s="44"/>
    </row>
    <row r="281" spans="1:13" x14ac:dyDescent="0.3">
      <c r="A281" s="68"/>
      <c r="B281" s="52"/>
      <c r="C281" s="26" t="s">
        <v>14</v>
      </c>
      <c r="D281" s="109">
        <v>382391.8</v>
      </c>
      <c r="E281" s="108">
        <v>169317.9</v>
      </c>
      <c r="F281" s="27">
        <f t="shared" si="70"/>
        <v>0.44278643004374046</v>
      </c>
      <c r="G281" s="52"/>
      <c r="H281" s="52"/>
      <c r="I281" s="52"/>
      <c r="J281" s="52"/>
      <c r="K281" s="54" t="e">
        <f>(K278+0.5*K279)/#REF!</f>
        <v>#REF!</v>
      </c>
      <c r="L281" s="52"/>
      <c r="M281" s="45"/>
    </row>
    <row r="282" spans="1:13" x14ac:dyDescent="0.3">
      <c r="A282" s="68"/>
      <c r="B282" s="52"/>
      <c r="C282" s="26" t="s">
        <v>12</v>
      </c>
      <c r="D282" s="109">
        <v>17050.2</v>
      </c>
      <c r="E282" s="108">
        <v>9007.7000000000007</v>
      </c>
      <c r="F282" s="27">
        <f t="shared" si="70"/>
        <v>0.5283046533178497</v>
      </c>
      <c r="G282" s="52"/>
      <c r="H282" s="52"/>
      <c r="I282" s="52"/>
      <c r="J282" s="52"/>
      <c r="K282" s="54" t="e">
        <f t="shared" si="74"/>
        <v>#REF!</v>
      </c>
      <c r="L282" s="52"/>
      <c r="M282" s="45"/>
    </row>
    <row r="283" spans="1:13" x14ac:dyDescent="0.3">
      <c r="A283" s="68"/>
      <c r="B283" s="52"/>
      <c r="C283" s="26" t="s">
        <v>13</v>
      </c>
      <c r="D283" s="29">
        <v>0</v>
      </c>
      <c r="E283" s="29">
        <v>0</v>
      </c>
      <c r="F283" s="27"/>
      <c r="G283" s="52"/>
      <c r="H283" s="52"/>
      <c r="I283" s="52"/>
      <c r="J283" s="52"/>
      <c r="K283" s="54" t="e">
        <f t="shared" si="74"/>
        <v>#REF!</v>
      </c>
      <c r="L283" s="52"/>
      <c r="M283" s="45"/>
    </row>
    <row r="284" spans="1:13" x14ac:dyDescent="0.3">
      <c r="A284" s="69"/>
      <c r="B284" s="53"/>
      <c r="C284" s="26" t="s">
        <v>190</v>
      </c>
      <c r="D284" s="29">
        <v>0</v>
      </c>
      <c r="E284" s="29">
        <v>0</v>
      </c>
      <c r="F284" s="27"/>
      <c r="G284" s="53"/>
      <c r="H284" s="53"/>
      <c r="I284" s="53"/>
      <c r="J284" s="53"/>
      <c r="K284" s="54" t="e">
        <f t="shared" si="74"/>
        <v>#REF!</v>
      </c>
      <c r="L284" s="53"/>
      <c r="M284" s="46"/>
    </row>
    <row r="285" spans="1:13" x14ac:dyDescent="0.3">
      <c r="A285" s="64" t="s">
        <v>118</v>
      </c>
      <c r="B285" s="47" t="s">
        <v>115</v>
      </c>
      <c r="C285" s="5" t="s">
        <v>4</v>
      </c>
      <c r="D285" s="33">
        <v>38769.4</v>
      </c>
      <c r="E285" s="34">
        <v>21870.400000000001</v>
      </c>
      <c r="F285" s="7">
        <f t="shared" si="70"/>
        <v>0.56411499791072339</v>
      </c>
      <c r="G285" s="47">
        <v>2</v>
      </c>
      <c r="H285" s="47">
        <v>0</v>
      </c>
      <c r="I285" s="47">
        <v>2</v>
      </c>
      <c r="J285" s="47">
        <v>0</v>
      </c>
      <c r="K285" s="50">
        <f t="shared" ref="K285" si="79">H285/G285</f>
        <v>0</v>
      </c>
      <c r="L285" s="47" t="s">
        <v>172</v>
      </c>
      <c r="M285" s="44" t="s">
        <v>225</v>
      </c>
    </row>
    <row r="286" spans="1:13" x14ac:dyDescent="0.3">
      <c r="A286" s="65"/>
      <c r="B286" s="48"/>
      <c r="C286" s="5" t="s">
        <v>14</v>
      </c>
      <c r="D286" s="33">
        <v>38769.4</v>
      </c>
      <c r="E286" s="34">
        <v>21870.400000000001</v>
      </c>
      <c r="F286" s="7">
        <f t="shared" si="70"/>
        <v>0.56411499791072339</v>
      </c>
      <c r="G286" s="48"/>
      <c r="H286" s="48"/>
      <c r="I286" s="48"/>
      <c r="J286" s="48"/>
      <c r="K286" s="50" t="e">
        <f>(K283+0.5*K284)/#REF!</f>
        <v>#REF!</v>
      </c>
      <c r="L286" s="48"/>
      <c r="M286" s="45"/>
    </row>
    <row r="287" spans="1:13" x14ac:dyDescent="0.3">
      <c r="A287" s="65"/>
      <c r="B287" s="48"/>
      <c r="C287" s="5" t="s">
        <v>12</v>
      </c>
      <c r="D287" s="6">
        <v>0</v>
      </c>
      <c r="E287" s="6">
        <v>0</v>
      </c>
      <c r="F287" s="7"/>
      <c r="G287" s="48"/>
      <c r="H287" s="48"/>
      <c r="I287" s="48"/>
      <c r="J287" s="48"/>
      <c r="K287" s="50" t="e">
        <f t="shared" si="74"/>
        <v>#REF!</v>
      </c>
      <c r="L287" s="48"/>
      <c r="M287" s="45"/>
    </row>
    <row r="288" spans="1:13" x14ac:dyDescent="0.3">
      <c r="A288" s="65"/>
      <c r="B288" s="48"/>
      <c r="C288" s="5" t="s">
        <v>13</v>
      </c>
      <c r="D288" s="6">
        <v>0</v>
      </c>
      <c r="E288" s="6">
        <v>0</v>
      </c>
      <c r="F288" s="8"/>
      <c r="G288" s="48"/>
      <c r="H288" s="48"/>
      <c r="I288" s="48"/>
      <c r="J288" s="48"/>
      <c r="K288" s="50" t="e">
        <f t="shared" si="74"/>
        <v>#REF!</v>
      </c>
      <c r="L288" s="48"/>
      <c r="M288" s="45"/>
    </row>
    <row r="289" spans="1:13" ht="211.8" customHeight="1" x14ac:dyDescent="0.3">
      <c r="A289" s="66"/>
      <c r="B289" s="49"/>
      <c r="C289" s="5" t="s">
        <v>190</v>
      </c>
      <c r="D289" s="6">
        <v>0</v>
      </c>
      <c r="E289" s="6">
        <v>0</v>
      </c>
      <c r="F289" s="8"/>
      <c r="G289" s="49"/>
      <c r="H289" s="49"/>
      <c r="I289" s="49"/>
      <c r="J289" s="49"/>
      <c r="K289" s="50" t="e">
        <f t="shared" si="74"/>
        <v>#REF!</v>
      </c>
      <c r="L289" s="49"/>
      <c r="M289" s="46"/>
    </row>
    <row r="290" spans="1:13" x14ac:dyDescent="0.3">
      <c r="A290" s="64" t="s">
        <v>119</v>
      </c>
      <c r="B290" s="47" t="s">
        <v>116</v>
      </c>
      <c r="C290" s="5" t="s">
        <v>4</v>
      </c>
      <c r="D290" s="34">
        <v>79955.7</v>
      </c>
      <c r="E290" s="34">
        <v>59643.8</v>
      </c>
      <c r="F290" s="7">
        <f>E290/D290</f>
        <v>0.7459605756687766</v>
      </c>
      <c r="G290" s="47">
        <v>2</v>
      </c>
      <c r="H290" s="47">
        <v>0</v>
      </c>
      <c r="I290" s="47">
        <v>2</v>
      </c>
      <c r="J290" s="47">
        <v>0</v>
      </c>
      <c r="K290" s="50">
        <f t="shared" ref="K290" si="80">H290/G290</f>
        <v>0</v>
      </c>
      <c r="L290" s="47" t="s">
        <v>172</v>
      </c>
      <c r="M290" s="44" t="s">
        <v>223</v>
      </c>
    </row>
    <row r="291" spans="1:13" x14ac:dyDescent="0.3">
      <c r="A291" s="65"/>
      <c r="B291" s="48"/>
      <c r="C291" s="5" t="s">
        <v>14</v>
      </c>
      <c r="D291" s="34">
        <v>62905.5</v>
      </c>
      <c r="E291" s="34">
        <v>50636.1</v>
      </c>
      <c r="F291" s="7">
        <f>E291/D291</f>
        <v>0.80495505162505665</v>
      </c>
      <c r="G291" s="48"/>
      <c r="H291" s="48"/>
      <c r="I291" s="48"/>
      <c r="J291" s="48"/>
      <c r="K291" s="50" t="e">
        <f>(K288+0.5*K289)/#REF!</f>
        <v>#REF!</v>
      </c>
      <c r="L291" s="48"/>
      <c r="M291" s="45"/>
    </row>
    <row r="292" spans="1:13" x14ac:dyDescent="0.3">
      <c r="A292" s="65"/>
      <c r="B292" s="48"/>
      <c r="C292" s="5" t="s">
        <v>12</v>
      </c>
      <c r="D292" s="34">
        <v>17050.2</v>
      </c>
      <c r="E292" s="34">
        <v>9007.7000000000007</v>
      </c>
      <c r="F292" s="7">
        <f t="shared" si="70"/>
        <v>0.5283046533178497</v>
      </c>
      <c r="G292" s="48"/>
      <c r="H292" s="48"/>
      <c r="I292" s="48"/>
      <c r="J292" s="48"/>
      <c r="K292" s="50" t="e">
        <f t="shared" si="74"/>
        <v>#REF!</v>
      </c>
      <c r="L292" s="48"/>
      <c r="M292" s="45"/>
    </row>
    <row r="293" spans="1:13" x14ac:dyDescent="0.3">
      <c r="A293" s="65"/>
      <c r="B293" s="48"/>
      <c r="C293" s="5" t="s">
        <v>13</v>
      </c>
      <c r="D293" s="6">
        <v>0</v>
      </c>
      <c r="E293" s="6">
        <v>0</v>
      </c>
      <c r="F293" s="8"/>
      <c r="G293" s="48"/>
      <c r="H293" s="48"/>
      <c r="I293" s="48"/>
      <c r="J293" s="48"/>
      <c r="K293" s="50" t="e">
        <f t="shared" si="74"/>
        <v>#REF!</v>
      </c>
      <c r="L293" s="48"/>
      <c r="M293" s="45"/>
    </row>
    <row r="294" spans="1:13" ht="36" customHeight="1" x14ac:dyDescent="0.3">
      <c r="A294" s="66"/>
      <c r="B294" s="49"/>
      <c r="C294" s="5" t="s">
        <v>190</v>
      </c>
      <c r="D294" s="6">
        <v>0</v>
      </c>
      <c r="E294" s="6">
        <v>0</v>
      </c>
      <c r="F294" s="8"/>
      <c r="G294" s="49"/>
      <c r="H294" s="49"/>
      <c r="I294" s="49"/>
      <c r="J294" s="49"/>
      <c r="K294" s="50" t="e">
        <f t="shared" si="74"/>
        <v>#REF!</v>
      </c>
      <c r="L294" s="49"/>
      <c r="M294" s="46"/>
    </row>
    <row r="295" spans="1:13" x14ac:dyDescent="0.3">
      <c r="A295" s="64" t="s">
        <v>120</v>
      </c>
      <c r="B295" s="47" t="s">
        <v>117</v>
      </c>
      <c r="C295" s="5" t="s">
        <v>4</v>
      </c>
      <c r="D295" s="34">
        <v>280716.90000000002</v>
      </c>
      <c r="E295" s="35">
        <v>96811.4</v>
      </c>
      <c r="F295" s="7">
        <f>E295/D295</f>
        <v>0.34487200449990713</v>
      </c>
      <c r="G295" s="47">
        <v>2</v>
      </c>
      <c r="H295" s="47">
        <v>0</v>
      </c>
      <c r="I295" s="47">
        <v>2</v>
      </c>
      <c r="J295" s="47">
        <v>0</v>
      </c>
      <c r="K295" s="50">
        <f t="shared" ref="K295" si="81">H295/G295</f>
        <v>0</v>
      </c>
      <c r="L295" s="47" t="s">
        <v>176</v>
      </c>
      <c r="M295" s="44" t="s">
        <v>224</v>
      </c>
    </row>
    <row r="296" spans="1:13" x14ac:dyDescent="0.3">
      <c r="A296" s="65"/>
      <c r="B296" s="48"/>
      <c r="C296" s="5" t="s">
        <v>14</v>
      </c>
      <c r="D296" s="34">
        <v>280716.90000000002</v>
      </c>
      <c r="E296" s="35">
        <v>96811.4</v>
      </c>
      <c r="F296" s="7">
        <f t="shared" si="70"/>
        <v>0.34487200449990713</v>
      </c>
      <c r="G296" s="48"/>
      <c r="H296" s="48"/>
      <c r="I296" s="48"/>
      <c r="J296" s="48"/>
      <c r="K296" s="50" t="e">
        <f>(K293+0.5*K294)/#REF!</f>
        <v>#REF!</v>
      </c>
      <c r="L296" s="48"/>
      <c r="M296" s="45"/>
    </row>
    <row r="297" spans="1:13" x14ac:dyDescent="0.3">
      <c r="A297" s="65"/>
      <c r="B297" s="48"/>
      <c r="C297" s="5" t="s">
        <v>12</v>
      </c>
      <c r="D297" s="6">
        <v>0</v>
      </c>
      <c r="E297" s="6">
        <v>0</v>
      </c>
      <c r="F297" s="7"/>
      <c r="G297" s="48"/>
      <c r="H297" s="48"/>
      <c r="I297" s="48"/>
      <c r="J297" s="48"/>
      <c r="K297" s="50" t="e">
        <f t="shared" si="74"/>
        <v>#REF!</v>
      </c>
      <c r="L297" s="48"/>
      <c r="M297" s="45"/>
    </row>
    <row r="298" spans="1:13" x14ac:dyDescent="0.3">
      <c r="A298" s="65"/>
      <c r="B298" s="48"/>
      <c r="C298" s="5" t="s">
        <v>13</v>
      </c>
      <c r="D298" s="6">
        <v>0</v>
      </c>
      <c r="E298" s="6">
        <v>0</v>
      </c>
      <c r="F298" s="8"/>
      <c r="G298" s="48"/>
      <c r="H298" s="48"/>
      <c r="I298" s="48"/>
      <c r="J298" s="48"/>
      <c r="K298" s="50" t="e">
        <f t="shared" si="74"/>
        <v>#REF!</v>
      </c>
      <c r="L298" s="48"/>
      <c r="M298" s="45"/>
    </row>
    <row r="299" spans="1:13" ht="315.60000000000002" customHeight="1" x14ac:dyDescent="0.3">
      <c r="A299" s="66"/>
      <c r="B299" s="49"/>
      <c r="C299" s="5" t="s">
        <v>190</v>
      </c>
      <c r="D299" s="6">
        <v>0</v>
      </c>
      <c r="E299" s="6">
        <v>0</v>
      </c>
      <c r="F299" s="8"/>
      <c r="G299" s="49"/>
      <c r="H299" s="49"/>
      <c r="I299" s="49"/>
      <c r="J299" s="49"/>
      <c r="K299" s="50" t="e">
        <f t="shared" si="74"/>
        <v>#REF!</v>
      </c>
      <c r="L299" s="49"/>
      <c r="M299" s="46"/>
    </row>
    <row r="300" spans="1:13" x14ac:dyDescent="0.3">
      <c r="A300" s="67" t="s">
        <v>121</v>
      </c>
      <c r="B300" s="51" t="s">
        <v>122</v>
      </c>
      <c r="C300" s="26" t="s">
        <v>4</v>
      </c>
      <c r="D300" s="29">
        <v>69364.399999999994</v>
      </c>
      <c r="E300" s="29">
        <v>51557.599999999999</v>
      </c>
      <c r="F300" s="27">
        <f t="shared" si="70"/>
        <v>0.74328618138411062</v>
      </c>
      <c r="G300" s="51">
        <v>8</v>
      </c>
      <c r="H300" s="51">
        <f t="shared" ref="H300" si="82">H305+H310+H315</f>
        <v>0</v>
      </c>
      <c r="I300" s="51">
        <v>7</v>
      </c>
      <c r="J300" s="51">
        <v>1</v>
      </c>
      <c r="K300" s="54">
        <f t="shared" ref="K300" si="83">H300/G300</f>
        <v>0</v>
      </c>
      <c r="L300" s="51" t="s">
        <v>182</v>
      </c>
      <c r="M300" s="44"/>
    </row>
    <row r="301" spans="1:13" x14ac:dyDescent="0.3">
      <c r="A301" s="68"/>
      <c r="B301" s="52"/>
      <c r="C301" s="26" t="s">
        <v>14</v>
      </c>
      <c r="D301" s="29">
        <v>69364.399999999994</v>
      </c>
      <c r="E301" s="29">
        <v>51437.599999999999</v>
      </c>
      <c r="F301" s="27">
        <f t="shared" si="70"/>
        <v>0.74155618732375694</v>
      </c>
      <c r="G301" s="52"/>
      <c r="H301" s="52"/>
      <c r="I301" s="52"/>
      <c r="J301" s="52"/>
      <c r="K301" s="54" t="e">
        <f>(K298+0.5*K299)/#REF!</f>
        <v>#REF!</v>
      </c>
      <c r="L301" s="52"/>
      <c r="M301" s="45"/>
    </row>
    <row r="302" spans="1:13" x14ac:dyDescent="0.3">
      <c r="A302" s="68"/>
      <c r="B302" s="52"/>
      <c r="C302" s="26" t="s">
        <v>12</v>
      </c>
      <c r="D302" s="29">
        <v>0</v>
      </c>
      <c r="E302" s="29">
        <v>120</v>
      </c>
      <c r="F302" s="27" t="s">
        <v>153</v>
      </c>
      <c r="G302" s="52"/>
      <c r="H302" s="52"/>
      <c r="I302" s="52"/>
      <c r="J302" s="52"/>
      <c r="K302" s="54" t="e">
        <f t="shared" si="74"/>
        <v>#REF!</v>
      </c>
      <c r="L302" s="52"/>
      <c r="M302" s="45"/>
    </row>
    <row r="303" spans="1:13" x14ac:dyDescent="0.3">
      <c r="A303" s="68"/>
      <c r="B303" s="52"/>
      <c r="C303" s="26" t="s">
        <v>13</v>
      </c>
      <c r="D303" s="29">
        <v>0</v>
      </c>
      <c r="E303" s="29">
        <v>0</v>
      </c>
      <c r="F303" s="27"/>
      <c r="G303" s="52"/>
      <c r="H303" s="52"/>
      <c r="I303" s="52"/>
      <c r="J303" s="52"/>
      <c r="K303" s="54" t="e">
        <f t="shared" si="74"/>
        <v>#REF!</v>
      </c>
      <c r="L303" s="52"/>
      <c r="M303" s="45"/>
    </row>
    <row r="304" spans="1:13" x14ac:dyDescent="0.3">
      <c r="A304" s="69"/>
      <c r="B304" s="53"/>
      <c r="C304" s="26" t="s">
        <v>190</v>
      </c>
      <c r="D304" s="29">
        <v>0</v>
      </c>
      <c r="E304" s="29">
        <v>0</v>
      </c>
      <c r="F304" s="27"/>
      <c r="G304" s="53"/>
      <c r="H304" s="53"/>
      <c r="I304" s="53"/>
      <c r="J304" s="53"/>
      <c r="K304" s="54" t="e">
        <f t="shared" si="74"/>
        <v>#REF!</v>
      </c>
      <c r="L304" s="53"/>
      <c r="M304" s="46"/>
    </row>
    <row r="305" spans="1:13" x14ac:dyDescent="0.3">
      <c r="A305" s="64" t="s">
        <v>126</v>
      </c>
      <c r="B305" s="47" t="s">
        <v>123</v>
      </c>
      <c r="C305" s="5" t="s">
        <v>4</v>
      </c>
      <c r="D305" s="9">
        <v>3282</v>
      </c>
      <c r="E305" s="9">
        <v>1263.5999999999999</v>
      </c>
      <c r="F305" s="7">
        <f t="shared" si="70"/>
        <v>0.38500914076782444</v>
      </c>
      <c r="G305" s="47">
        <v>6</v>
      </c>
      <c r="H305" s="47">
        <v>0</v>
      </c>
      <c r="I305" s="47">
        <v>5</v>
      </c>
      <c r="J305" s="47">
        <v>1</v>
      </c>
      <c r="K305" s="50">
        <f t="shared" ref="K305" si="84">H305/G305</f>
        <v>0</v>
      </c>
      <c r="L305" s="47" t="s">
        <v>182</v>
      </c>
      <c r="M305" s="44" t="s">
        <v>242</v>
      </c>
    </row>
    <row r="306" spans="1:13" x14ac:dyDescent="0.3">
      <c r="A306" s="65"/>
      <c r="B306" s="48"/>
      <c r="C306" s="5" t="s">
        <v>14</v>
      </c>
      <c r="D306" s="9">
        <v>3282</v>
      </c>
      <c r="E306" s="9">
        <v>1143.5999999999999</v>
      </c>
      <c r="F306" s="7">
        <f t="shared" si="70"/>
        <v>0.34844606946983542</v>
      </c>
      <c r="G306" s="48"/>
      <c r="H306" s="48"/>
      <c r="I306" s="48"/>
      <c r="J306" s="48"/>
      <c r="K306" s="50" t="e">
        <f>(K303+0.5*K304)/#REF!</f>
        <v>#REF!</v>
      </c>
      <c r="L306" s="48"/>
      <c r="M306" s="45"/>
    </row>
    <row r="307" spans="1:13" x14ac:dyDescent="0.3">
      <c r="A307" s="65"/>
      <c r="B307" s="48"/>
      <c r="C307" s="5" t="s">
        <v>12</v>
      </c>
      <c r="D307" s="6">
        <v>0</v>
      </c>
      <c r="E307" s="6">
        <v>120</v>
      </c>
      <c r="F307" s="7" t="s">
        <v>153</v>
      </c>
      <c r="G307" s="48"/>
      <c r="H307" s="48"/>
      <c r="I307" s="48"/>
      <c r="J307" s="48"/>
      <c r="K307" s="50" t="e">
        <f t="shared" si="74"/>
        <v>#REF!</v>
      </c>
      <c r="L307" s="48"/>
      <c r="M307" s="45"/>
    </row>
    <row r="308" spans="1:13" x14ac:dyDescent="0.3">
      <c r="A308" s="65"/>
      <c r="B308" s="48"/>
      <c r="C308" s="5" t="s">
        <v>13</v>
      </c>
      <c r="D308" s="6">
        <v>0</v>
      </c>
      <c r="E308" s="6">
        <v>0</v>
      </c>
      <c r="F308" s="8"/>
      <c r="G308" s="48"/>
      <c r="H308" s="48"/>
      <c r="I308" s="48"/>
      <c r="J308" s="48"/>
      <c r="K308" s="50" t="e">
        <f t="shared" si="74"/>
        <v>#REF!</v>
      </c>
      <c r="L308" s="48"/>
      <c r="M308" s="45"/>
    </row>
    <row r="309" spans="1:13" ht="129.6" customHeight="1" x14ac:dyDescent="0.3">
      <c r="A309" s="66"/>
      <c r="B309" s="49"/>
      <c r="C309" s="5" t="s">
        <v>190</v>
      </c>
      <c r="D309" s="6">
        <v>0</v>
      </c>
      <c r="E309" s="6">
        <v>0</v>
      </c>
      <c r="F309" s="8"/>
      <c r="G309" s="49"/>
      <c r="H309" s="49"/>
      <c r="I309" s="49"/>
      <c r="J309" s="49"/>
      <c r="K309" s="50" t="e">
        <f t="shared" si="74"/>
        <v>#REF!</v>
      </c>
      <c r="L309" s="49"/>
      <c r="M309" s="46"/>
    </row>
    <row r="310" spans="1:13" x14ac:dyDescent="0.3">
      <c r="A310" s="70" t="s">
        <v>127</v>
      </c>
      <c r="B310" s="47" t="s">
        <v>124</v>
      </c>
      <c r="C310" s="5" t="s">
        <v>4</v>
      </c>
      <c r="D310" s="6">
        <v>66056.899999999994</v>
      </c>
      <c r="E310" s="6">
        <v>50294</v>
      </c>
      <c r="F310" s="7">
        <f t="shared" si="70"/>
        <v>0.76137390643520975</v>
      </c>
      <c r="G310" s="47">
        <v>1</v>
      </c>
      <c r="H310" s="47">
        <v>0</v>
      </c>
      <c r="I310" s="47">
        <v>1</v>
      </c>
      <c r="J310" s="47">
        <v>0</v>
      </c>
      <c r="K310" s="50">
        <f t="shared" ref="K310" si="85">H310/G310</f>
        <v>0</v>
      </c>
      <c r="L310" s="47" t="s">
        <v>183</v>
      </c>
      <c r="M310" s="44" t="s">
        <v>241</v>
      </c>
    </row>
    <row r="311" spans="1:13" x14ac:dyDescent="0.3">
      <c r="A311" s="71"/>
      <c r="B311" s="48"/>
      <c r="C311" s="5" t="s">
        <v>14</v>
      </c>
      <c r="D311" s="6">
        <v>66056.899999999994</v>
      </c>
      <c r="E311" s="6">
        <v>50294</v>
      </c>
      <c r="F311" s="7">
        <f t="shared" si="70"/>
        <v>0.76137390643520975</v>
      </c>
      <c r="G311" s="48"/>
      <c r="H311" s="48"/>
      <c r="I311" s="48"/>
      <c r="J311" s="48"/>
      <c r="K311" s="50" t="e">
        <f>(K308+0.5*K309)/#REF!</f>
        <v>#REF!</v>
      </c>
      <c r="L311" s="48"/>
      <c r="M311" s="45"/>
    </row>
    <row r="312" spans="1:13" x14ac:dyDescent="0.3">
      <c r="A312" s="71"/>
      <c r="B312" s="48"/>
      <c r="C312" s="5" t="s">
        <v>12</v>
      </c>
      <c r="D312" s="6">
        <v>0</v>
      </c>
      <c r="E312" s="6">
        <v>0</v>
      </c>
      <c r="F312" s="7"/>
      <c r="G312" s="48"/>
      <c r="H312" s="48"/>
      <c r="I312" s="48"/>
      <c r="J312" s="48"/>
      <c r="K312" s="50" t="e">
        <f t="shared" si="74"/>
        <v>#REF!</v>
      </c>
      <c r="L312" s="48"/>
      <c r="M312" s="45"/>
    </row>
    <row r="313" spans="1:13" x14ac:dyDescent="0.3">
      <c r="A313" s="71"/>
      <c r="B313" s="48"/>
      <c r="C313" s="5" t="s">
        <v>13</v>
      </c>
      <c r="D313" s="6">
        <v>0</v>
      </c>
      <c r="E313" s="6">
        <v>0</v>
      </c>
      <c r="F313" s="8"/>
      <c r="G313" s="48"/>
      <c r="H313" s="48"/>
      <c r="I313" s="48"/>
      <c r="J313" s="48"/>
      <c r="K313" s="50" t="e">
        <f t="shared" si="74"/>
        <v>#REF!</v>
      </c>
      <c r="L313" s="48"/>
      <c r="M313" s="45"/>
    </row>
    <row r="314" spans="1:13" ht="97.2" customHeight="1" x14ac:dyDescent="0.3">
      <c r="A314" s="72"/>
      <c r="B314" s="49"/>
      <c r="C314" s="5" t="s">
        <v>190</v>
      </c>
      <c r="D314" s="6">
        <v>0</v>
      </c>
      <c r="E314" s="6">
        <v>0</v>
      </c>
      <c r="F314" s="8"/>
      <c r="G314" s="49"/>
      <c r="H314" s="49"/>
      <c r="I314" s="49"/>
      <c r="J314" s="49"/>
      <c r="K314" s="50" t="e">
        <f t="shared" si="74"/>
        <v>#REF!</v>
      </c>
      <c r="L314" s="49"/>
      <c r="M314" s="46"/>
    </row>
    <row r="315" spans="1:13" x14ac:dyDescent="0.3">
      <c r="A315" s="64" t="s">
        <v>128</v>
      </c>
      <c r="B315" s="47" t="s">
        <v>125</v>
      </c>
      <c r="C315" s="5" t="s">
        <v>4</v>
      </c>
      <c r="D315" s="6">
        <v>25.5</v>
      </c>
      <c r="E315" s="6">
        <v>0</v>
      </c>
      <c r="F315" s="7">
        <f t="shared" si="70"/>
        <v>0</v>
      </c>
      <c r="G315" s="47">
        <v>1</v>
      </c>
      <c r="H315" s="47">
        <v>0</v>
      </c>
      <c r="I315" s="47">
        <v>0</v>
      </c>
      <c r="J315" s="47">
        <v>1</v>
      </c>
      <c r="K315" s="50">
        <f t="shared" ref="K315" si="86">H315/G315</f>
        <v>0</v>
      </c>
      <c r="L315" s="47" t="s">
        <v>183</v>
      </c>
      <c r="M315" s="44" t="s">
        <v>240</v>
      </c>
    </row>
    <row r="316" spans="1:13" x14ac:dyDescent="0.3">
      <c r="A316" s="65"/>
      <c r="B316" s="48"/>
      <c r="C316" s="5" t="s">
        <v>14</v>
      </c>
      <c r="D316" s="6">
        <v>25.5</v>
      </c>
      <c r="E316" s="6">
        <v>0</v>
      </c>
      <c r="F316" s="7">
        <f t="shared" ref="F316:F376" si="87">E316/D316</f>
        <v>0</v>
      </c>
      <c r="G316" s="48"/>
      <c r="H316" s="48"/>
      <c r="I316" s="48"/>
      <c r="J316" s="48"/>
      <c r="K316" s="50" t="e">
        <f>(K313+0.5*K314)/#REF!</f>
        <v>#REF!</v>
      </c>
      <c r="L316" s="48"/>
      <c r="M316" s="45"/>
    </row>
    <row r="317" spans="1:13" ht="13.2" customHeight="1" x14ac:dyDescent="0.3">
      <c r="A317" s="65"/>
      <c r="B317" s="48"/>
      <c r="C317" s="5" t="s">
        <v>12</v>
      </c>
      <c r="D317" s="6">
        <v>0</v>
      </c>
      <c r="E317" s="6">
        <v>0</v>
      </c>
      <c r="F317" s="7"/>
      <c r="G317" s="48"/>
      <c r="H317" s="48"/>
      <c r="I317" s="48"/>
      <c r="J317" s="48"/>
      <c r="K317" s="50" t="e">
        <f t="shared" si="74"/>
        <v>#REF!</v>
      </c>
      <c r="L317" s="48"/>
      <c r="M317" s="45"/>
    </row>
    <row r="318" spans="1:13" x14ac:dyDescent="0.3">
      <c r="A318" s="65"/>
      <c r="B318" s="48"/>
      <c r="C318" s="5" t="s">
        <v>13</v>
      </c>
      <c r="D318" s="6">
        <v>0</v>
      </c>
      <c r="E318" s="6">
        <v>0</v>
      </c>
      <c r="F318" s="8"/>
      <c r="G318" s="48"/>
      <c r="H318" s="48"/>
      <c r="I318" s="48"/>
      <c r="J318" s="48"/>
      <c r="K318" s="50" t="e">
        <f t="shared" si="74"/>
        <v>#REF!</v>
      </c>
      <c r="L318" s="48"/>
      <c r="M318" s="45"/>
    </row>
    <row r="319" spans="1:13" x14ac:dyDescent="0.3">
      <c r="A319" s="66"/>
      <c r="B319" s="49"/>
      <c r="C319" s="5" t="s">
        <v>190</v>
      </c>
      <c r="D319" s="6">
        <v>0</v>
      </c>
      <c r="E319" s="6">
        <v>0</v>
      </c>
      <c r="F319" s="8"/>
      <c r="G319" s="49"/>
      <c r="H319" s="49"/>
      <c r="I319" s="49"/>
      <c r="J319" s="49"/>
      <c r="K319" s="50" t="e">
        <f t="shared" si="74"/>
        <v>#REF!</v>
      </c>
      <c r="L319" s="49"/>
      <c r="M319" s="46"/>
    </row>
    <row r="320" spans="1:13" s="28" customFormat="1" x14ac:dyDescent="0.3">
      <c r="A320" s="67" t="s">
        <v>129</v>
      </c>
      <c r="B320" s="51" t="s">
        <v>130</v>
      </c>
      <c r="C320" s="26" t="s">
        <v>4</v>
      </c>
      <c r="D320" s="29">
        <v>550673.6</v>
      </c>
      <c r="E320" s="29">
        <v>358179.5</v>
      </c>
      <c r="F320" s="27">
        <f t="shared" si="87"/>
        <v>0.65043884435353361</v>
      </c>
      <c r="G320" s="51">
        <f>G325+G330</f>
        <v>7</v>
      </c>
      <c r="H320" s="51">
        <f t="shared" ref="H320:J320" si="88">H325+H330</f>
        <v>0</v>
      </c>
      <c r="I320" s="51">
        <f t="shared" si="88"/>
        <v>7</v>
      </c>
      <c r="J320" s="51">
        <f t="shared" si="88"/>
        <v>0</v>
      </c>
      <c r="K320" s="54">
        <f t="shared" ref="K320" si="89">H320/G320</f>
        <v>0</v>
      </c>
      <c r="L320" s="51" t="s">
        <v>184</v>
      </c>
      <c r="M320" s="55"/>
    </row>
    <row r="321" spans="1:13" s="28" customFormat="1" x14ac:dyDescent="0.3">
      <c r="A321" s="68"/>
      <c r="B321" s="52"/>
      <c r="C321" s="26" t="s">
        <v>14</v>
      </c>
      <c r="D321" s="29">
        <v>550673.6</v>
      </c>
      <c r="E321" s="29">
        <v>358179.5</v>
      </c>
      <c r="F321" s="27">
        <f t="shared" si="87"/>
        <v>0.65043884435353361</v>
      </c>
      <c r="G321" s="52"/>
      <c r="H321" s="52"/>
      <c r="I321" s="52"/>
      <c r="J321" s="52"/>
      <c r="K321" s="54" t="e">
        <f>(K318+0.5*K319)/#REF!</f>
        <v>#REF!</v>
      </c>
      <c r="L321" s="52"/>
      <c r="M321" s="56"/>
    </row>
    <row r="322" spans="1:13" s="28" customFormat="1" x14ac:dyDescent="0.3">
      <c r="A322" s="68"/>
      <c r="B322" s="52"/>
      <c r="C322" s="26" t="s">
        <v>12</v>
      </c>
      <c r="D322" s="29">
        <v>0</v>
      </c>
      <c r="E322" s="29">
        <v>0</v>
      </c>
      <c r="F322" s="27"/>
      <c r="G322" s="52"/>
      <c r="H322" s="52"/>
      <c r="I322" s="52"/>
      <c r="J322" s="52"/>
      <c r="K322" s="54" t="e">
        <f t="shared" si="74"/>
        <v>#REF!</v>
      </c>
      <c r="L322" s="52"/>
      <c r="M322" s="56"/>
    </row>
    <row r="323" spans="1:13" s="28" customFormat="1" x14ac:dyDescent="0.3">
      <c r="A323" s="68"/>
      <c r="B323" s="52"/>
      <c r="C323" s="26" t="s">
        <v>13</v>
      </c>
      <c r="D323" s="29">
        <v>0</v>
      </c>
      <c r="E323" s="29">
        <v>0</v>
      </c>
      <c r="F323" s="27"/>
      <c r="G323" s="52"/>
      <c r="H323" s="52"/>
      <c r="I323" s="52"/>
      <c r="J323" s="52"/>
      <c r="K323" s="54" t="e">
        <f t="shared" si="74"/>
        <v>#REF!</v>
      </c>
      <c r="L323" s="52"/>
      <c r="M323" s="56"/>
    </row>
    <row r="324" spans="1:13" s="28" customFormat="1" x14ac:dyDescent="0.3">
      <c r="A324" s="69"/>
      <c r="B324" s="53"/>
      <c r="C324" s="26" t="s">
        <v>190</v>
      </c>
      <c r="D324" s="29">
        <v>0</v>
      </c>
      <c r="E324" s="29">
        <v>0</v>
      </c>
      <c r="F324" s="27"/>
      <c r="G324" s="53"/>
      <c r="H324" s="53"/>
      <c r="I324" s="53"/>
      <c r="J324" s="53"/>
      <c r="K324" s="54" t="e">
        <f t="shared" si="74"/>
        <v>#REF!</v>
      </c>
      <c r="L324" s="53"/>
      <c r="M324" s="57"/>
    </row>
    <row r="325" spans="1:13" x14ac:dyDescent="0.3">
      <c r="A325" s="64" t="s">
        <v>132</v>
      </c>
      <c r="B325" s="47" t="s">
        <v>131</v>
      </c>
      <c r="C325" s="5" t="s">
        <v>4</v>
      </c>
      <c r="D325" s="6">
        <v>47659.700000000004</v>
      </c>
      <c r="E325" s="6">
        <v>27575.599999999999</v>
      </c>
      <c r="F325" s="7">
        <f t="shared" si="87"/>
        <v>0.57859365459707035</v>
      </c>
      <c r="G325" s="47">
        <v>4</v>
      </c>
      <c r="H325" s="47">
        <v>0</v>
      </c>
      <c r="I325" s="47">
        <v>4</v>
      </c>
      <c r="J325" s="47">
        <v>0</v>
      </c>
      <c r="K325" s="50">
        <f t="shared" ref="K325" si="90">H325/G325</f>
        <v>0</v>
      </c>
      <c r="L325" s="47" t="s">
        <v>184</v>
      </c>
      <c r="M325" s="44" t="s">
        <v>221</v>
      </c>
    </row>
    <row r="326" spans="1:13" x14ac:dyDescent="0.3">
      <c r="A326" s="65"/>
      <c r="B326" s="48"/>
      <c r="C326" s="5" t="s">
        <v>14</v>
      </c>
      <c r="D326" s="6">
        <v>47659.700000000004</v>
      </c>
      <c r="E326" s="6">
        <v>27575.599999999999</v>
      </c>
      <c r="F326" s="7">
        <f t="shared" si="87"/>
        <v>0.57859365459707035</v>
      </c>
      <c r="G326" s="48"/>
      <c r="H326" s="48"/>
      <c r="I326" s="48"/>
      <c r="J326" s="48"/>
      <c r="K326" s="50" t="e">
        <f>(K323+0.5*K324)/#REF!</f>
        <v>#REF!</v>
      </c>
      <c r="L326" s="48"/>
      <c r="M326" s="45"/>
    </row>
    <row r="327" spans="1:13" x14ac:dyDescent="0.3">
      <c r="A327" s="65"/>
      <c r="B327" s="48"/>
      <c r="C327" s="5" t="s">
        <v>12</v>
      </c>
      <c r="D327" s="6">
        <v>0</v>
      </c>
      <c r="E327" s="6">
        <v>0</v>
      </c>
      <c r="F327" s="7"/>
      <c r="G327" s="48"/>
      <c r="H327" s="48"/>
      <c r="I327" s="48"/>
      <c r="J327" s="48"/>
      <c r="K327" s="50" t="e">
        <f t="shared" si="74"/>
        <v>#REF!</v>
      </c>
      <c r="L327" s="48"/>
      <c r="M327" s="45"/>
    </row>
    <row r="328" spans="1:13" x14ac:dyDescent="0.3">
      <c r="A328" s="65"/>
      <c r="B328" s="48"/>
      <c r="C328" s="5" t="s">
        <v>13</v>
      </c>
      <c r="D328" s="6">
        <v>0</v>
      </c>
      <c r="E328" s="6">
        <v>0</v>
      </c>
      <c r="F328" s="8"/>
      <c r="G328" s="48"/>
      <c r="H328" s="48"/>
      <c r="I328" s="48"/>
      <c r="J328" s="48"/>
      <c r="K328" s="50" t="e">
        <f t="shared" si="74"/>
        <v>#REF!</v>
      </c>
      <c r="L328" s="48"/>
      <c r="M328" s="45"/>
    </row>
    <row r="329" spans="1:13" ht="195.6" customHeight="1" x14ac:dyDescent="0.3">
      <c r="A329" s="66"/>
      <c r="B329" s="49"/>
      <c r="C329" s="5" t="s">
        <v>190</v>
      </c>
      <c r="D329" s="6">
        <v>0</v>
      </c>
      <c r="E329" s="6">
        <v>0</v>
      </c>
      <c r="F329" s="8"/>
      <c r="G329" s="49"/>
      <c r="H329" s="49"/>
      <c r="I329" s="49"/>
      <c r="J329" s="49"/>
      <c r="K329" s="50" t="e">
        <f t="shared" si="74"/>
        <v>#REF!</v>
      </c>
      <c r="L329" s="49"/>
      <c r="M329" s="46"/>
    </row>
    <row r="330" spans="1:13" x14ac:dyDescent="0.3">
      <c r="A330" s="64" t="s">
        <v>133</v>
      </c>
      <c r="B330" s="47" t="s">
        <v>211</v>
      </c>
      <c r="C330" s="5" t="s">
        <v>4</v>
      </c>
      <c r="D330" s="6">
        <v>503013.9</v>
      </c>
      <c r="E330" s="6">
        <v>330603.90000000002</v>
      </c>
      <c r="F330" s="7">
        <f t="shared" si="87"/>
        <v>0.65724605224626997</v>
      </c>
      <c r="G330" s="47">
        <v>3</v>
      </c>
      <c r="H330" s="47">
        <v>0</v>
      </c>
      <c r="I330" s="47">
        <v>3</v>
      </c>
      <c r="J330" s="47">
        <v>0</v>
      </c>
      <c r="K330" s="50">
        <f t="shared" ref="K330" si="91">H330/G330</f>
        <v>0</v>
      </c>
      <c r="L330" s="47" t="s">
        <v>185</v>
      </c>
      <c r="M330" s="44" t="s">
        <v>194</v>
      </c>
    </row>
    <row r="331" spans="1:13" x14ac:dyDescent="0.3">
      <c r="A331" s="65"/>
      <c r="B331" s="48"/>
      <c r="C331" s="5" t="s">
        <v>14</v>
      </c>
      <c r="D331" s="6">
        <v>503013.9</v>
      </c>
      <c r="E331" s="6">
        <v>330603.90000000002</v>
      </c>
      <c r="F331" s="7">
        <f t="shared" si="87"/>
        <v>0.65724605224626997</v>
      </c>
      <c r="G331" s="48"/>
      <c r="H331" s="48"/>
      <c r="I331" s="48"/>
      <c r="J331" s="48"/>
      <c r="K331" s="50" t="e">
        <f>(K328+0.5*K329)/#REF!</f>
        <v>#REF!</v>
      </c>
      <c r="L331" s="48"/>
      <c r="M331" s="45"/>
    </row>
    <row r="332" spans="1:13" x14ac:dyDescent="0.3">
      <c r="A332" s="65"/>
      <c r="B332" s="48"/>
      <c r="C332" s="5" t="s">
        <v>12</v>
      </c>
      <c r="D332" s="6">
        <v>0</v>
      </c>
      <c r="E332" s="6">
        <v>0</v>
      </c>
      <c r="F332" s="7"/>
      <c r="G332" s="48"/>
      <c r="H332" s="48"/>
      <c r="I332" s="48"/>
      <c r="J332" s="48"/>
      <c r="K332" s="50" t="e">
        <f t="shared" ref="K332:K379" si="92">(K329+0.5*K330)/K328</f>
        <v>#REF!</v>
      </c>
      <c r="L332" s="48"/>
      <c r="M332" s="45"/>
    </row>
    <row r="333" spans="1:13" x14ac:dyDescent="0.3">
      <c r="A333" s="65"/>
      <c r="B333" s="48"/>
      <c r="C333" s="5" t="s">
        <v>13</v>
      </c>
      <c r="D333" s="6">
        <v>0</v>
      </c>
      <c r="E333" s="6">
        <v>0</v>
      </c>
      <c r="F333" s="8"/>
      <c r="G333" s="48"/>
      <c r="H333" s="48"/>
      <c r="I333" s="48"/>
      <c r="J333" s="48"/>
      <c r="K333" s="50" t="e">
        <f t="shared" si="92"/>
        <v>#REF!</v>
      </c>
      <c r="L333" s="48"/>
      <c r="M333" s="45"/>
    </row>
    <row r="334" spans="1:13" x14ac:dyDescent="0.3">
      <c r="A334" s="66"/>
      <c r="B334" s="49"/>
      <c r="C334" s="5" t="s">
        <v>190</v>
      </c>
      <c r="D334" s="6">
        <v>0</v>
      </c>
      <c r="E334" s="6">
        <v>0</v>
      </c>
      <c r="F334" s="8"/>
      <c r="G334" s="49"/>
      <c r="H334" s="49"/>
      <c r="I334" s="49"/>
      <c r="J334" s="49"/>
      <c r="K334" s="50" t="e">
        <f t="shared" si="92"/>
        <v>#REF!</v>
      </c>
      <c r="L334" s="49"/>
      <c r="M334" s="46"/>
    </row>
    <row r="335" spans="1:13" x14ac:dyDescent="0.3">
      <c r="A335" s="67" t="s">
        <v>134</v>
      </c>
      <c r="B335" s="51" t="s">
        <v>135</v>
      </c>
      <c r="C335" s="26" t="s">
        <v>4</v>
      </c>
      <c r="D335" s="29">
        <v>858887.2</v>
      </c>
      <c r="E335" s="29">
        <v>682092.3</v>
      </c>
      <c r="F335" s="27">
        <f t="shared" si="87"/>
        <v>0.79415818514934222</v>
      </c>
      <c r="G335" s="51">
        <f>G340+G345+G350+G355+G360+G365</f>
        <v>25</v>
      </c>
      <c r="H335" s="51">
        <f t="shared" ref="H335" si="93">H340+H345+H350+H355+H360+H365</f>
        <v>2</v>
      </c>
      <c r="I335" s="51">
        <v>14</v>
      </c>
      <c r="J335" s="51">
        <v>9</v>
      </c>
      <c r="K335" s="54">
        <f>H335/G335</f>
        <v>0.08</v>
      </c>
      <c r="L335" s="51" t="s">
        <v>186</v>
      </c>
      <c r="M335" s="44"/>
    </row>
    <row r="336" spans="1:13" x14ac:dyDescent="0.3">
      <c r="A336" s="68"/>
      <c r="B336" s="52"/>
      <c r="C336" s="26" t="s">
        <v>14</v>
      </c>
      <c r="D336" s="29">
        <v>806454</v>
      </c>
      <c r="E336" s="29">
        <v>649983</v>
      </c>
      <c r="F336" s="27">
        <f t="shared" si="87"/>
        <v>0.80597653430945848</v>
      </c>
      <c r="G336" s="52"/>
      <c r="H336" s="52"/>
      <c r="I336" s="52"/>
      <c r="J336" s="52"/>
      <c r="K336" s="54" t="e">
        <f>(K333+0.5*K334)/#REF!</f>
        <v>#REF!</v>
      </c>
      <c r="L336" s="52"/>
      <c r="M336" s="45"/>
    </row>
    <row r="337" spans="1:13" x14ac:dyDescent="0.3">
      <c r="A337" s="68"/>
      <c r="B337" s="52"/>
      <c r="C337" s="26" t="s">
        <v>12</v>
      </c>
      <c r="D337" s="29">
        <v>27520.7</v>
      </c>
      <c r="E337" s="29">
        <v>16576.2</v>
      </c>
      <c r="F337" s="27">
        <f t="shared" si="87"/>
        <v>0.60231752826054574</v>
      </c>
      <c r="G337" s="52"/>
      <c r="H337" s="52"/>
      <c r="I337" s="52"/>
      <c r="J337" s="52"/>
      <c r="K337" s="54" t="e">
        <f t="shared" si="92"/>
        <v>#REF!</v>
      </c>
      <c r="L337" s="52"/>
      <c r="M337" s="45"/>
    </row>
    <row r="338" spans="1:13" x14ac:dyDescent="0.3">
      <c r="A338" s="68"/>
      <c r="B338" s="52"/>
      <c r="C338" s="26" t="s">
        <v>13</v>
      </c>
      <c r="D338" s="29">
        <v>24912.5</v>
      </c>
      <c r="E338" s="29">
        <v>15533.1</v>
      </c>
      <c r="F338" s="27">
        <f t="shared" si="87"/>
        <v>0.62350627195183139</v>
      </c>
      <c r="G338" s="52"/>
      <c r="H338" s="52"/>
      <c r="I338" s="52"/>
      <c r="J338" s="52"/>
      <c r="K338" s="54" t="e">
        <f t="shared" si="92"/>
        <v>#REF!</v>
      </c>
      <c r="L338" s="52"/>
      <c r="M338" s="45"/>
    </row>
    <row r="339" spans="1:13" x14ac:dyDescent="0.3">
      <c r="A339" s="69"/>
      <c r="B339" s="53"/>
      <c r="C339" s="26" t="s">
        <v>190</v>
      </c>
      <c r="D339" s="29">
        <v>0</v>
      </c>
      <c r="E339" s="29">
        <v>0</v>
      </c>
      <c r="F339" s="27"/>
      <c r="G339" s="53"/>
      <c r="H339" s="53"/>
      <c r="I339" s="53"/>
      <c r="J339" s="53"/>
      <c r="K339" s="54" t="e">
        <f t="shared" si="92"/>
        <v>#REF!</v>
      </c>
      <c r="L339" s="53"/>
      <c r="M339" s="46"/>
    </row>
    <row r="340" spans="1:13" x14ac:dyDescent="0.3">
      <c r="A340" s="64" t="s">
        <v>141</v>
      </c>
      <c r="B340" s="47" t="s">
        <v>136</v>
      </c>
      <c r="C340" s="5" t="s">
        <v>4</v>
      </c>
      <c r="D340" s="6">
        <v>21312.5</v>
      </c>
      <c r="E340" s="6">
        <v>9141.6</v>
      </c>
      <c r="F340" s="7">
        <f t="shared" si="87"/>
        <v>0.42893137829912026</v>
      </c>
      <c r="G340" s="47">
        <v>3</v>
      </c>
      <c r="H340" s="47">
        <v>0</v>
      </c>
      <c r="I340" s="47">
        <v>3</v>
      </c>
      <c r="J340" s="47">
        <v>0</v>
      </c>
      <c r="K340" s="50">
        <f t="shared" ref="K340" si="94">H340/G340</f>
        <v>0</v>
      </c>
      <c r="L340" s="47" t="s">
        <v>187</v>
      </c>
      <c r="M340" s="44" t="s">
        <v>251</v>
      </c>
    </row>
    <row r="341" spans="1:13" x14ac:dyDescent="0.3">
      <c r="A341" s="65"/>
      <c r="B341" s="48"/>
      <c r="C341" s="5" t="s">
        <v>14</v>
      </c>
      <c r="D341" s="6">
        <v>21293.200000000001</v>
      </c>
      <c r="E341" s="6">
        <v>9135.7999999999993</v>
      </c>
      <c r="F341" s="7">
        <f t="shared" si="87"/>
        <v>0.42904777111941833</v>
      </c>
      <c r="G341" s="48"/>
      <c r="H341" s="48"/>
      <c r="I341" s="48"/>
      <c r="J341" s="48"/>
      <c r="K341" s="50" t="e">
        <f>(K338+0.5*K339)/#REF!</f>
        <v>#REF!</v>
      </c>
      <c r="L341" s="48"/>
      <c r="M341" s="45"/>
    </row>
    <row r="342" spans="1:13" x14ac:dyDescent="0.3">
      <c r="A342" s="65"/>
      <c r="B342" s="48"/>
      <c r="C342" s="5" t="s">
        <v>12</v>
      </c>
      <c r="D342" s="6">
        <v>19.3</v>
      </c>
      <c r="E342" s="6">
        <v>5.8</v>
      </c>
      <c r="F342" s="7">
        <f t="shared" si="87"/>
        <v>0.30051813471502586</v>
      </c>
      <c r="G342" s="48"/>
      <c r="H342" s="48"/>
      <c r="I342" s="48"/>
      <c r="J342" s="48"/>
      <c r="K342" s="50" t="e">
        <f t="shared" si="92"/>
        <v>#REF!</v>
      </c>
      <c r="L342" s="48"/>
      <c r="M342" s="45"/>
    </row>
    <row r="343" spans="1:13" x14ac:dyDescent="0.3">
      <c r="A343" s="65"/>
      <c r="B343" s="48"/>
      <c r="C343" s="5" t="s">
        <v>13</v>
      </c>
      <c r="D343" s="6">
        <v>0</v>
      </c>
      <c r="E343" s="6">
        <v>0</v>
      </c>
      <c r="F343" s="8"/>
      <c r="G343" s="48"/>
      <c r="H343" s="48"/>
      <c r="I343" s="48"/>
      <c r="J343" s="48"/>
      <c r="K343" s="50" t="e">
        <f t="shared" si="92"/>
        <v>#REF!</v>
      </c>
      <c r="L343" s="48"/>
      <c r="M343" s="45"/>
    </row>
    <row r="344" spans="1:13" ht="36" customHeight="1" x14ac:dyDescent="0.3">
      <c r="A344" s="66"/>
      <c r="B344" s="49"/>
      <c r="C344" s="5" t="s">
        <v>190</v>
      </c>
      <c r="D344" s="6">
        <v>0</v>
      </c>
      <c r="E344" s="6">
        <v>0</v>
      </c>
      <c r="F344" s="8"/>
      <c r="G344" s="49"/>
      <c r="H344" s="49"/>
      <c r="I344" s="49"/>
      <c r="J344" s="49"/>
      <c r="K344" s="50" t="e">
        <f t="shared" si="92"/>
        <v>#REF!</v>
      </c>
      <c r="L344" s="49"/>
      <c r="M344" s="46"/>
    </row>
    <row r="345" spans="1:13" x14ac:dyDescent="0.3">
      <c r="A345" s="64" t="s">
        <v>142</v>
      </c>
      <c r="B345" s="47" t="s">
        <v>137</v>
      </c>
      <c r="C345" s="5" t="s">
        <v>4</v>
      </c>
      <c r="D345" s="6">
        <v>93349.4</v>
      </c>
      <c r="E345" s="6">
        <v>70513.899999999994</v>
      </c>
      <c r="F345" s="7">
        <f t="shared" si="87"/>
        <v>0.75537603883902837</v>
      </c>
      <c r="G345" s="47">
        <v>2</v>
      </c>
      <c r="H345" s="47">
        <v>0</v>
      </c>
      <c r="I345" s="47">
        <v>2</v>
      </c>
      <c r="J345" s="47">
        <v>0</v>
      </c>
      <c r="K345" s="50">
        <f t="shared" ref="K345" si="95">H345/G345</f>
        <v>0</v>
      </c>
      <c r="L345" s="47" t="s">
        <v>183</v>
      </c>
      <c r="M345" s="44" t="s">
        <v>250</v>
      </c>
    </row>
    <row r="346" spans="1:13" x14ac:dyDescent="0.3">
      <c r="A346" s="65"/>
      <c r="B346" s="48"/>
      <c r="C346" s="5" t="s">
        <v>14</v>
      </c>
      <c r="D346" s="6">
        <v>93349.4</v>
      </c>
      <c r="E346" s="6">
        <v>70513.899999999994</v>
      </c>
      <c r="F346" s="7">
        <f t="shared" si="87"/>
        <v>0.75537603883902837</v>
      </c>
      <c r="G346" s="48"/>
      <c r="H346" s="48"/>
      <c r="I346" s="48"/>
      <c r="J346" s="48"/>
      <c r="K346" s="50" t="e">
        <f>(K343+0.5*K344)/#REF!</f>
        <v>#REF!</v>
      </c>
      <c r="L346" s="48"/>
      <c r="M346" s="45"/>
    </row>
    <row r="347" spans="1:13" x14ac:dyDescent="0.3">
      <c r="A347" s="65"/>
      <c r="B347" s="48"/>
      <c r="C347" s="5" t="s">
        <v>12</v>
      </c>
      <c r="D347" s="6">
        <v>0</v>
      </c>
      <c r="E347" s="6">
        <v>0</v>
      </c>
      <c r="F347" s="7"/>
      <c r="G347" s="48"/>
      <c r="H347" s="48"/>
      <c r="I347" s="48"/>
      <c r="J347" s="48"/>
      <c r="K347" s="50" t="e">
        <f t="shared" si="92"/>
        <v>#REF!</v>
      </c>
      <c r="L347" s="48"/>
      <c r="M347" s="45"/>
    </row>
    <row r="348" spans="1:13" x14ac:dyDescent="0.3">
      <c r="A348" s="65"/>
      <c r="B348" s="48"/>
      <c r="C348" s="5" t="s">
        <v>13</v>
      </c>
      <c r="D348" s="6">
        <v>0</v>
      </c>
      <c r="E348" s="6">
        <v>0</v>
      </c>
      <c r="F348" s="8"/>
      <c r="G348" s="48"/>
      <c r="H348" s="48"/>
      <c r="I348" s="48"/>
      <c r="J348" s="48"/>
      <c r="K348" s="50" t="e">
        <f t="shared" si="92"/>
        <v>#REF!</v>
      </c>
      <c r="L348" s="48"/>
      <c r="M348" s="45"/>
    </row>
    <row r="349" spans="1:13" ht="62.4" customHeight="1" x14ac:dyDescent="0.3">
      <c r="A349" s="66"/>
      <c r="B349" s="49"/>
      <c r="C349" s="5" t="s">
        <v>190</v>
      </c>
      <c r="D349" s="6">
        <v>0</v>
      </c>
      <c r="E349" s="6">
        <v>0</v>
      </c>
      <c r="F349" s="8"/>
      <c r="G349" s="49"/>
      <c r="H349" s="49"/>
      <c r="I349" s="49"/>
      <c r="J349" s="49"/>
      <c r="K349" s="50" t="e">
        <f t="shared" si="92"/>
        <v>#REF!</v>
      </c>
      <c r="L349" s="49"/>
      <c r="M349" s="46"/>
    </row>
    <row r="350" spans="1:13" x14ac:dyDescent="0.3">
      <c r="A350" s="64" t="s">
        <v>143</v>
      </c>
      <c r="B350" s="47" t="s">
        <v>138</v>
      </c>
      <c r="C350" s="5" t="s">
        <v>4</v>
      </c>
      <c r="D350" s="6">
        <v>419024.5</v>
      </c>
      <c r="E350" s="6">
        <v>332679.3</v>
      </c>
      <c r="F350" s="7">
        <f t="shared" si="87"/>
        <v>0.7939375859884088</v>
      </c>
      <c r="G350" s="47">
        <v>3</v>
      </c>
      <c r="H350" s="47">
        <v>0</v>
      </c>
      <c r="I350" s="47">
        <v>3</v>
      </c>
      <c r="J350" s="47">
        <v>0</v>
      </c>
      <c r="K350" s="50">
        <f t="shared" ref="K350" si="96">H350/G350</f>
        <v>0</v>
      </c>
      <c r="L350" s="47" t="s">
        <v>183</v>
      </c>
      <c r="M350" s="44" t="s">
        <v>196</v>
      </c>
    </row>
    <row r="351" spans="1:13" x14ac:dyDescent="0.3">
      <c r="A351" s="65"/>
      <c r="B351" s="48"/>
      <c r="C351" s="5" t="s">
        <v>14</v>
      </c>
      <c r="D351" s="6">
        <v>419024.5</v>
      </c>
      <c r="E351" s="6">
        <v>332679.3</v>
      </c>
      <c r="F351" s="7">
        <f t="shared" si="87"/>
        <v>0.7939375859884088</v>
      </c>
      <c r="G351" s="48"/>
      <c r="H351" s="48"/>
      <c r="I351" s="48"/>
      <c r="J351" s="48"/>
      <c r="K351" s="50" t="e">
        <f>(K348+0.5*K349)/#REF!</f>
        <v>#REF!</v>
      </c>
      <c r="L351" s="48"/>
      <c r="M351" s="45"/>
    </row>
    <row r="352" spans="1:13" x14ac:dyDescent="0.3">
      <c r="A352" s="65"/>
      <c r="B352" s="48"/>
      <c r="C352" s="5" t="s">
        <v>12</v>
      </c>
      <c r="D352" s="6">
        <v>0</v>
      </c>
      <c r="E352" s="6">
        <v>0</v>
      </c>
      <c r="F352" s="7"/>
      <c r="G352" s="48"/>
      <c r="H352" s="48"/>
      <c r="I352" s="48"/>
      <c r="J352" s="48"/>
      <c r="K352" s="50" t="e">
        <f t="shared" si="92"/>
        <v>#REF!</v>
      </c>
      <c r="L352" s="48"/>
      <c r="M352" s="45"/>
    </row>
    <row r="353" spans="1:13" x14ac:dyDescent="0.3">
      <c r="A353" s="65"/>
      <c r="B353" s="48"/>
      <c r="C353" s="5" t="s">
        <v>13</v>
      </c>
      <c r="D353" s="6">
        <v>0</v>
      </c>
      <c r="E353" s="6">
        <v>0</v>
      </c>
      <c r="F353" s="8"/>
      <c r="G353" s="48"/>
      <c r="H353" s="48"/>
      <c r="I353" s="48"/>
      <c r="J353" s="48"/>
      <c r="K353" s="50" t="e">
        <f t="shared" si="92"/>
        <v>#REF!</v>
      </c>
      <c r="L353" s="48"/>
      <c r="M353" s="45"/>
    </row>
    <row r="354" spans="1:13" ht="114" customHeight="1" x14ac:dyDescent="0.3">
      <c r="A354" s="66"/>
      <c r="B354" s="49"/>
      <c r="C354" s="5" t="s">
        <v>190</v>
      </c>
      <c r="D354" s="6">
        <v>0</v>
      </c>
      <c r="E354" s="6">
        <v>0</v>
      </c>
      <c r="F354" s="8"/>
      <c r="G354" s="49"/>
      <c r="H354" s="49"/>
      <c r="I354" s="49"/>
      <c r="J354" s="49"/>
      <c r="K354" s="50" t="e">
        <f t="shared" si="92"/>
        <v>#REF!</v>
      </c>
      <c r="L354" s="49"/>
      <c r="M354" s="46"/>
    </row>
    <row r="355" spans="1:13" x14ac:dyDescent="0.3">
      <c r="A355" s="64" t="s">
        <v>144</v>
      </c>
      <c r="B355" s="47" t="s">
        <v>139</v>
      </c>
      <c r="C355" s="5" t="s">
        <v>4</v>
      </c>
      <c r="D355" s="6">
        <v>3114.9</v>
      </c>
      <c r="E355" s="6">
        <v>2250.6999999999998</v>
      </c>
      <c r="F355" s="7">
        <f t="shared" si="87"/>
        <v>0.72255931169539944</v>
      </c>
      <c r="G355" s="47">
        <v>4</v>
      </c>
      <c r="H355" s="47">
        <v>1</v>
      </c>
      <c r="I355" s="47">
        <v>2</v>
      </c>
      <c r="J355" s="47">
        <v>1</v>
      </c>
      <c r="K355" s="50">
        <f t="shared" ref="K355" si="97">H355/G355</f>
        <v>0.25</v>
      </c>
      <c r="L355" s="47" t="s">
        <v>155</v>
      </c>
      <c r="M355" s="44" t="s">
        <v>249</v>
      </c>
    </row>
    <row r="356" spans="1:13" x14ac:dyDescent="0.3">
      <c r="A356" s="65"/>
      <c r="B356" s="48"/>
      <c r="C356" s="5" t="s">
        <v>14</v>
      </c>
      <c r="D356" s="6">
        <v>3114.9</v>
      </c>
      <c r="E356" s="6">
        <v>2250.6999999999998</v>
      </c>
      <c r="F356" s="7">
        <f t="shared" si="87"/>
        <v>0.72255931169539944</v>
      </c>
      <c r="G356" s="48"/>
      <c r="H356" s="48"/>
      <c r="I356" s="48"/>
      <c r="J356" s="48"/>
      <c r="K356" s="50" t="e">
        <f>(K353+0.5*K354)/#REF!</f>
        <v>#REF!</v>
      </c>
      <c r="L356" s="48"/>
      <c r="M356" s="45"/>
    </row>
    <row r="357" spans="1:13" x14ac:dyDescent="0.3">
      <c r="A357" s="65"/>
      <c r="B357" s="48"/>
      <c r="C357" s="5" t="s">
        <v>12</v>
      </c>
      <c r="D357" s="6">
        <v>0</v>
      </c>
      <c r="E357" s="6">
        <v>0</v>
      </c>
      <c r="F357" s="7"/>
      <c r="G357" s="48"/>
      <c r="H357" s="48"/>
      <c r="I357" s="48"/>
      <c r="J357" s="48"/>
      <c r="K357" s="50" t="e">
        <f t="shared" si="92"/>
        <v>#REF!</v>
      </c>
      <c r="L357" s="48"/>
      <c r="M357" s="45"/>
    </row>
    <row r="358" spans="1:13" x14ac:dyDescent="0.3">
      <c r="A358" s="65"/>
      <c r="B358" s="48"/>
      <c r="C358" s="5" t="s">
        <v>13</v>
      </c>
      <c r="D358" s="6">
        <v>0</v>
      </c>
      <c r="E358" s="6">
        <v>0</v>
      </c>
      <c r="F358" s="8"/>
      <c r="G358" s="48"/>
      <c r="H358" s="48"/>
      <c r="I358" s="48"/>
      <c r="J358" s="48"/>
      <c r="K358" s="50" t="e">
        <f t="shared" si="92"/>
        <v>#REF!</v>
      </c>
      <c r="L358" s="48"/>
      <c r="M358" s="45"/>
    </row>
    <row r="359" spans="1:13" ht="124.8" customHeight="1" x14ac:dyDescent="0.3">
      <c r="A359" s="66"/>
      <c r="B359" s="49"/>
      <c r="C359" s="5" t="s">
        <v>190</v>
      </c>
      <c r="D359" s="6">
        <v>0</v>
      </c>
      <c r="E359" s="6">
        <v>0</v>
      </c>
      <c r="F359" s="8"/>
      <c r="G359" s="49"/>
      <c r="H359" s="49"/>
      <c r="I359" s="49"/>
      <c r="J359" s="49"/>
      <c r="K359" s="50" t="e">
        <f t="shared" si="92"/>
        <v>#REF!</v>
      </c>
      <c r="L359" s="49"/>
      <c r="M359" s="46"/>
    </row>
    <row r="360" spans="1:13" x14ac:dyDescent="0.3">
      <c r="A360" s="64" t="s">
        <v>145</v>
      </c>
      <c r="B360" s="47" t="s">
        <v>140</v>
      </c>
      <c r="C360" s="5" t="s">
        <v>4</v>
      </c>
      <c r="D360" s="6">
        <v>50</v>
      </c>
      <c r="E360" s="6">
        <v>0</v>
      </c>
      <c r="F360" s="7">
        <f t="shared" si="87"/>
        <v>0</v>
      </c>
      <c r="G360" s="47">
        <v>1</v>
      </c>
      <c r="H360" s="47">
        <v>0</v>
      </c>
      <c r="I360" s="47">
        <v>0</v>
      </c>
      <c r="J360" s="47">
        <v>1</v>
      </c>
      <c r="K360" s="50">
        <f t="shared" ref="K360" si="98">H360/G360</f>
        <v>0</v>
      </c>
      <c r="L360" s="47" t="s">
        <v>183</v>
      </c>
      <c r="M360" s="44" t="s">
        <v>248</v>
      </c>
    </row>
    <row r="361" spans="1:13" x14ac:dyDescent="0.3">
      <c r="A361" s="65"/>
      <c r="B361" s="48"/>
      <c r="C361" s="5" t="s">
        <v>14</v>
      </c>
      <c r="D361" s="6">
        <v>50</v>
      </c>
      <c r="E361" s="6">
        <v>0</v>
      </c>
      <c r="F361" s="7">
        <f t="shared" si="87"/>
        <v>0</v>
      </c>
      <c r="G361" s="48"/>
      <c r="H361" s="48"/>
      <c r="I361" s="48"/>
      <c r="J361" s="48"/>
      <c r="K361" s="50" t="e">
        <f>(K358+0.5*K359)/#REF!</f>
        <v>#REF!</v>
      </c>
      <c r="L361" s="48"/>
      <c r="M361" s="45"/>
    </row>
    <row r="362" spans="1:13" x14ac:dyDescent="0.3">
      <c r="A362" s="65"/>
      <c r="B362" s="48"/>
      <c r="C362" s="5" t="s">
        <v>12</v>
      </c>
      <c r="D362" s="6">
        <v>0</v>
      </c>
      <c r="E362" s="6">
        <v>0</v>
      </c>
      <c r="F362" s="7"/>
      <c r="G362" s="48"/>
      <c r="H362" s="48"/>
      <c r="I362" s="48"/>
      <c r="J362" s="48"/>
      <c r="K362" s="50" t="e">
        <f t="shared" si="92"/>
        <v>#REF!</v>
      </c>
      <c r="L362" s="48"/>
      <c r="M362" s="45"/>
    </row>
    <row r="363" spans="1:13" x14ac:dyDescent="0.3">
      <c r="A363" s="65"/>
      <c r="B363" s="48"/>
      <c r="C363" s="5" t="s">
        <v>13</v>
      </c>
      <c r="D363" s="6">
        <v>0</v>
      </c>
      <c r="E363" s="6">
        <v>0</v>
      </c>
      <c r="F363" s="8"/>
      <c r="G363" s="48"/>
      <c r="H363" s="48"/>
      <c r="I363" s="48"/>
      <c r="J363" s="48"/>
      <c r="K363" s="50" t="e">
        <f t="shared" si="92"/>
        <v>#REF!</v>
      </c>
      <c r="L363" s="48"/>
      <c r="M363" s="45"/>
    </row>
    <row r="364" spans="1:13" ht="36" customHeight="1" x14ac:dyDescent="0.3">
      <c r="A364" s="66"/>
      <c r="B364" s="49"/>
      <c r="C364" s="5" t="s">
        <v>190</v>
      </c>
      <c r="D364" s="6">
        <v>0</v>
      </c>
      <c r="E364" s="6">
        <v>0</v>
      </c>
      <c r="F364" s="8"/>
      <c r="G364" s="49"/>
      <c r="H364" s="49"/>
      <c r="I364" s="49"/>
      <c r="J364" s="49"/>
      <c r="K364" s="50" t="e">
        <f t="shared" si="92"/>
        <v>#REF!</v>
      </c>
      <c r="L364" s="49"/>
      <c r="M364" s="46"/>
    </row>
    <row r="365" spans="1:13" x14ac:dyDescent="0.3">
      <c r="A365" s="64" t="s">
        <v>146</v>
      </c>
      <c r="B365" s="47" t="s">
        <v>212</v>
      </c>
      <c r="C365" s="5" t="s">
        <v>4</v>
      </c>
      <c r="D365" s="6">
        <v>322035.90000000002</v>
      </c>
      <c r="E365" s="6">
        <v>267506.8</v>
      </c>
      <c r="F365" s="7">
        <f>E365/D365</f>
        <v>0.83067384723255999</v>
      </c>
      <c r="G365" s="47">
        <v>12</v>
      </c>
      <c r="H365" s="47">
        <v>1</v>
      </c>
      <c r="I365" s="47">
        <v>7</v>
      </c>
      <c r="J365" s="47">
        <v>4</v>
      </c>
      <c r="K365" s="50">
        <f t="shared" ref="K365" si="99">H365/G365</f>
        <v>8.3333333333333329E-2</v>
      </c>
      <c r="L365" s="47" t="s">
        <v>183</v>
      </c>
      <c r="M365" s="44" t="s">
        <v>197</v>
      </c>
    </row>
    <row r="366" spans="1:13" x14ac:dyDescent="0.3">
      <c r="A366" s="65"/>
      <c r="B366" s="48"/>
      <c r="C366" s="5" t="s">
        <v>14</v>
      </c>
      <c r="D366" s="6">
        <v>269622</v>
      </c>
      <c r="E366" s="6">
        <v>235403.3</v>
      </c>
      <c r="F366" s="7">
        <f>E366/D366</f>
        <v>0.87308639502711194</v>
      </c>
      <c r="G366" s="48"/>
      <c r="H366" s="48"/>
      <c r="I366" s="48"/>
      <c r="J366" s="48"/>
      <c r="K366" s="50" t="e">
        <f>(K363+0.5*K364)/#REF!</f>
        <v>#REF!</v>
      </c>
      <c r="L366" s="48"/>
      <c r="M366" s="45"/>
    </row>
    <row r="367" spans="1:13" x14ac:dyDescent="0.3">
      <c r="A367" s="65"/>
      <c r="B367" s="48"/>
      <c r="C367" s="5" t="s">
        <v>12</v>
      </c>
      <c r="D367" s="6">
        <v>27501.4</v>
      </c>
      <c r="E367" s="6">
        <v>16570.400000000001</v>
      </c>
      <c r="F367" s="7">
        <f>E367/D367</f>
        <v>0.60252932577977847</v>
      </c>
      <c r="G367" s="48"/>
      <c r="H367" s="48"/>
      <c r="I367" s="48"/>
      <c r="J367" s="48"/>
      <c r="K367" s="50" t="e">
        <f t="shared" si="92"/>
        <v>#REF!</v>
      </c>
      <c r="L367" s="48"/>
      <c r="M367" s="45"/>
    </row>
    <row r="368" spans="1:13" x14ac:dyDescent="0.3">
      <c r="A368" s="65"/>
      <c r="B368" s="48"/>
      <c r="C368" s="5" t="s">
        <v>13</v>
      </c>
      <c r="D368" s="6">
        <v>24912.5</v>
      </c>
      <c r="E368" s="6">
        <v>15533.1</v>
      </c>
      <c r="F368" s="8">
        <f>E368/D368</f>
        <v>0.62350627195183139</v>
      </c>
      <c r="G368" s="48"/>
      <c r="H368" s="48"/>
      <c r="I368" s="48"/>
      <c r="J368" s="48"/>
      <c r="K368" s="50" t="e">
        <f t="shared" si="92"/>
        <v>#REF!</v>
      </c>
      <c r="L368" s="48"/>
      <c r="M368" s="45"/>
    </row>
    <row r="369" spans="1:13" ht="19.2" customHeight="1" x14ac:dyDescent="0.3">
      <c r="A369" s="66"/>
      <c r="B369" s="49"/>
      <c r="C369" s="5" t="s">
        <v>190</v>
      </c>
      <c r="D369" s="6">
        <v>0</v>
      </c>
      <c r="E369" s="6">
        <v>0</v>
      </c>
      <c r="F369" s="8"/>
      <c r="G369" s="49"/>
      <c r="H369" s="49"/>
      <c r="I369" s="49"/>
      <c r="J369" s="49"/>
      <c r="K369" s="50" t="e">
        <f t="shared" si="92"/>
        <v>#REF!</v>
      </c>
      <c r="L369" s="49"/>
      <c r="M369" s="46"/>
    </row>
    <row r="370" spans="1:13" s="30" customFormat="1" x14ac:dyDescent="0.3">
      <c r="A370" s="67" t="s">
        <v>147</v>
      </c>
      <c r="B370" s="51" t="s">
        <v>148</v>
      </c>
      <c r="C370" s="26" t="s">
        <v>4</v>
      </c>
      <c r="D370" s="29">
        <v>206087</v>
      </c>
      <c r="E370" s="31">
        <v>245948.6</v>
      </c>
      <c r="F370" s="27">
        <f t="shared" si="87"/>
        <v>1.1934212250166192</v>
      </c>
      <c r="G370" s="51">
        <v>3</v>
      </c>
      <c r="H370" s="51">
        <v>0</v>
      </c>
      <c r="I370" s="51">
        <v>3</v>
      </c>
      <c r="J370" s="51">
        <v>0</v>
      </c>
      <c r="K370" s="54">
        <f t="shared" ref="K370" si="100">H370/G370</f>
        <v>0</v>
      </c>
      <c r="L370" s="51" t="s">
        <v>195</v>
      </c>
      <c r="M370" s="51"/>
    </row>
    <row r="371" spans="1:13" s="30" customFormat="1" x14ac:dyDescent="0.3">
      <c r="A371" s="68"/>
      <c r="B371" s="52"/>
      <c r="C371" s="26" t="s">
        <v>14</v>
      </c>
      <c r="D371" s="29">
        <v>206087</v>
      </c>
      <c r="E371" s="31">
        <v>94035.3</v>
      </c>
      <c r="F371" s="27">
        <f t="shared" si="87"/>
        <v>0.45628933411617423</v>
      </c>
      <c r="G371" s="52"/>
      <c r="H371" s="52"/>
      <c r="I371" s="52"/>
      <c r="J371" s="52"/>
      <c r="K371" s="54" t="e">
        <f>(K368+0.5*K369)/#REF!</f>
        <v>#REF!</v>
      </c>
      <c r="L371" s="52"/>
      <c r="M371" s="52"/>
    </row>
    <row r="372" spans="1:13" s="30" customFormat="1" x14ac:dyDescent="0.3">
      <c r="A372" s="68"/>
      <c r="B372" s="52"/>
      <c r="C372" s="26" t="s">
        <v>12</v>
      </c>
      <c r="D372" s="29">
        <v>0</v>
      </c>
      <c r="E372" s="31">
        <v>99525.9</v>
      </c>
      <c r="F372" s="27"/>
      <c r="G372" s="52"/>
      <c r="H372" s="52"/>
      <c r="I372" s="52"/>
      <c r="J372" s="52"/>
      <c r="K372" s="54" t="e">
        <f t="shared" si="92"/>
        <v>#REF!</v>
      </c>
      <c r="L372" s="52"/>
      <c r="M372" s="52"/>
    </row>
    <row r="373" spans="1:13" s="30" customFormat="1" x14ac:dyDescent="0.3">
      <c r="A373" s="68"/>
      <c r="B373" s="52"/>
      <c r="C373" s="26" t="s">
        <v>13</v>
      </c>
      <c r="D373" s="29">
        <v>0</v>
      </c>
      <c r="E373" s="31">
        <v>52387.4</v>
      </c>
      <c r="F373" s="27"/>
      <c r="G373" s="52"/>
      <c r="H373" s="52"/>
      <c r="I373" s="52"/>
      <c r="J373" s="52"/>
      <c r="K373" s="54" t="e">
        <f t="shared" si="92"/>
        <v>#REF!</v>
      </c>
      <c r="L373" s="52"/>
      <c r="M373" s="52"/>
    </row>
    <row r="374" spans="1:13" s="30" customFormat="1" ht="51" customHeight="1" x14ac:dyDescent="0.3">
      <c r="A374" s="69"/>
      <c r="B374" s="53"/>
      <c r="C374" s="26" t="s">
        <v>190</v>
      </c>
      <c r="D374" s="29">
        <v>0</v>
      </c>
      <c r="E374" s="29">
        <v>0</v>
      </c>
      <c r="F374" s="27"/>
      <c r="G374" s="53"/>
      <c r="H374" s="53"/>
      <c r="I374" s="53"/>
      <c r="J374" s="53"/>
      <c r="K374" s="54" t="e">
        <f t="shared" si="92"/>
        <v>#REF!</v>
      </c>
      <c r="L374" s="53"/>
      <c r="M374" s="53"/>
    </row>
    <row r="375" spans="1:13" x14ac:dyDescent="0.3">
      <c r="A375" s="64" t="s">
        <v>149</v>
      </c>
      <c r="B375" s="47" t="s">
        <v>150</v>
      </c>
      <c r="C375" s="5" t="s">
        <v>4</v>
      </c>
      <c r="D375" s="6">
        <v>206087</v>
      </c>
      <c r="E375" s="6">
        <v>245948.6</v>
      </c>
      <c r="F375" s="7">
        <f t="shared" si="87"/>
        <v>1.1934212250166192</v>
      </c>
      <c r="G375" s="47">
        <v>3</v>
      </c>
      <c r="H375" s="47">
        <v>0</v>
      </c>
      <c r="I375" s="47">
        <v>3</v>
      </c>
      <c r="J375" s="47">
        <v>0</v>
      </c>
      <c r="K375" s="50">
        <f t="shared" ref="K375" si="101">H375/G375</f>
        <v>0</v>
      </c>
      <c r="L375" s="47" t="s">
        <v>195</v>
      </c>
      <c r="M375" s="44" t="s">
        <v>222</v>
      </c>
    </row>
    <row r="376" spans="1:13" x14ac:dyDescent="0.3">
      <c r="A376" s="65"/>
      <c r="B376" s="48"/>
      <c r="C376" s="5" t="s">
        <v>14</v>
      </c>
      <c r="D376" s="6">
        <v>206087</v>
      </c>
      <c r="E376" s="6">
        <v>94035.3</v>
      </c>
      <c r="F376" s="7">
        <f t="shared" si="87"/>
        <v>0.45628933411617423</v>
      </c>
      <c r="G376" s="48"/>
      <c r="H376" s="48"/>
      <c r="I376" s="48"/>
      <c r="J376" s="48"/>
      <c r="K376" s="50" t="e">
        <f>(K373+0.5*K374)/#REF!</f>
        <v>#REF!</v>
      </c>
      <c r="L376" s="48"/>
      <c r="M376" s="45"/>
    </row>
    <row r="377" spans="1:13" x14ac:dyDescent="0.3">
      <c r="A377" s="65"/>
      <c r="B377" s="48"/>
      <c r="C377" s="5" t="s">
        <v>12</v>
      </c>
      <c r="D377" s="6">
        <v>0</v>
      </c>
      <c r="E377" s="6">
        <v>99525.9</v>
      </c>
      <c r="F377" s="7"/>
      <c r="G377" s="48"/>
      <c r="H377" s="48"/>
      <c r="I377" s="48"/>
      <c r="J377" s="48"/>
      <c r="K377" s="50" t="e">
        <f t="shared" si="92"/>
        <v>#REF!</v>
      </c>
      <c r="L377" s="48"/>
      <c r="M377" s="45"/>
    </row>
    <row r="378" spans="1:13" x14ac:dyDescent="0.3">
      <c r="A378" s="65"/>
      <c r="B378" s="48"/>
      <c r="C378" s="5" t="s">
        <v>13</v>
      </c>
      <c r="D378" s="6">
        <v>0</v>
      </c>
      <c r="E378" s="6">
        <v>52387.4</v>
      </c>
      <c r="F378" s="8"/>
      <c r="G378" s="48"/>
      <c r="H378" s="48"/>
      <c r="I378" s="48"/>
      <c r="J378" s="48"/>
      <c r="K378" s="50" t="e">
        <f t="shared" si="92"/>
        <v>#REF!</v>
      </c>
      <c r="L378" s="48"/>
      <c r="M378" s="45"/>
    </row>
    <row r="379" spans="1:13" ht="372" customHeight="1" x14ac:dyDescent="0.3">
      <c r="A379" s="66"/>
      <c r="B379" s="49"/>
      <c r="C379" s="5" t="s">
        <v>190</v>
      </c>
      <c r="D379" s="6">
        <v>0</v>
      </c>
      <c r="E379" s="6">
        <v>0</v>
      </c>
      <c r="F379" s="8"/>
      <c r="G379" s="49"/>
      <c r="H379" s="49"/>
      <c r="I379" s="49"/>
      <c r="J379" s="49"/>
      <c r="K379" s="50" t="e">
        <f t="shared" si="92"/>
        <v>#REF!</v>
      </c>
      <c r="L379" s="49"/>
      <c r="M379" s="46"/>
    </row>
    <row r="380" spans="1:13" x14ac:dyDescent="0.3">
      <c r="A380" s="20"/>
      <c r="B380" s="19"/>
      <c r="C380" s="19"/>
      <c r="D380" s="19"/>
      <c r="E380" s="19"/>
      <c r="F380" s="19"/>
      <c r="G380" s="19"/>
      <c r="H380" s="19"/>
      <c r="I380" s="19"/>
      <c r="J380" s="19"/>
      <c r="K380" s="19"/>
      <c r="L380" s="19"/>
      <c r="M380" s="23"/>
    </row>
    <row r="381" spans="1:13" x14ac:dyDescent="0.3">
      <c r="A381" s="20"/>
      <c r="B381" s="19"/>
      <c r="C381" s="19"/>
      <c r="D381" s="19"/>
      <c r="E381" s="19"/>
      <c r="F381" s="19"/>
      <c r="G381" s="19"/>
      <c r="H381" s="19"/>
      <c r="I381" s="19"/>
      <c r="J381" s="19"/>
      <c r="K381" s="19"/>
      <c r="L381" s="19"/>
      <c r="M381" s="23"/>
    </row>
    <row r="382" spans="1:13" x14ac:dyDescent="0.3">
      <c r="A382" s="20"/>
      <c r="B382" s="19"/>
      <c r="C382" s="19"/>
      <c r="D382" s="19"/>
      <c r="E382" s="19"/>
      <c r="F382" s="19"/>
      <c r="G382" s="19"/>
      <c r="H382" s="19"/>
      <c r="I382" s="19"/>
      <c r="J382" s="19"/>
      <c r="K382" s="19"/>
      <c r="L382" s="19"/>
      <c r="M382" s="23"/>
    </row>
    <row r="383" spans="1:13" x14ac:dyDescent="0.3">
      <c r="A383" s="20"/>
      <c r="B383" s="19"/>
      <c r="C383" s="19"/>
      <c r="D383" s="19"/>
      <c r="E383" s="19"/>
      <c r="F383" s="19"/>
      <c r="G383" s="19"/>
      <c r="H383" s="19"/>
      <c r="I383" s="19"/>
      <c r="J383" s="19"/>
      <c r="K383" s="19"/>
      <c r="L383" s="19"/>
      <c r="M383" s="23"/>
    </row>
    <row r="384" spans="1:13" x14ac:dyDescent="0.3">
      <c r="A384" s="20"/>
      <c r="B384" s="19"/>
      <c r="C384" s="19"/>
      <c r="D384" s="19"/>
      <c r="E384" s="19"/>
      <c r="F384" s="19"/>
      <c r="G384" s="19"/>
      <c r="H384" s="19"/>
      <c r="I384" s="19"/>
      <c r="J384" s="19"/>
      <c r="K384" s="19"/>
      <c r="L384" s="19"/>
      <c r="M384" s="23"/>
    </row>
    <row r="385" spans="1:13" x14ac:dyDescent="0.3">
      <c r="A385" s="20"/>
      <c r="B385" s="19"/>
      <c r="C385" s="19"/>
      <c r="D385" s="19"/>
      <c r="E385" s="19"/>
      <c r="F385" s="19"/>
      <c r="G385" s="19"/>
      <c r="H385" s="19"/>
      <c r="I385" s="19"/>
      <c r="J385" s="19"/>
      <c r="K385" s="19"/>
      <c r="L385" s="19"/>
      <c r="M385" s="23"/>
    </row>
    <row r="386" spans="1:13" x14ac:dyDescent="0.3">
      <c r="A386" s="20"/>
      <c r="B386" s="19"/>
      <c r="C386" s="19"/>
      <c r="D386" s="19"/>
      <c r="E386" s="19"/>
      <c r="F386" s="19"/>
      <c r="G386" s="19"/>
      <c r="H386" s="19"/>
      <c r="I386" s="19"/>
      <c r="J386" s="19"/>
      <c r="K386" s="19"/>
      <c r="L386" s="19"/>
      <c r="M386" s="23"/>
    </row>
    <row r="387" spans="1:13" x14ac:dyDescent="0.3">
      <c r="A387" s="20"/>
      <c r="B387" s="19"/>
      <c r="C387" s="19"/>
      <c r="D387" s="19"/>
      <c r="E387" s="19"/>
      <c r="F387" s="19"/>
      <c r="G387" s="19"/>
      <c r="H387" s="19"/>
      <c r="I387" s="19"/>
      <c r="J387" s="19"/>
      <c r="K387" s="19"/>
      <c r="L387" s="19"/>
      <c r="M387" s="23"/>
    </row>
    <row r="388" spans="1:13" x14ac:dyDescent="0.3">
      <c r="A388" s="20"/>
      <c r="B388" s="19"/>
      <c r="C388" s="19"/>
      <c r="D388" s="19"/>
      <c r="E388" s="19"/>
      <c r="F388" s="19"/>
      <c r="G388" s="19"/>
      <c r="H388" s="19"/>
      <c r="I388" s="19"/>
      <c r="J388" s="19"/>
      <c r="K388" s="19"/>
      <c r="L388" s="19"/>
      <c r="M388" s="23"/>
    </row>
    <row r="389" spans="1:13" x14ac:dyDescent="0.3">
      <c r="A389" s="20"/>
      <c r="B389" s="19"/>
      <c r="C389" s="19"/>
      <c r="D389" s="19"/>
      <c r="E389" s="19"/>
      <c r="F389" s="19"/>
      <c r="G389" s="19"/>
      <c r="H389" s="19"/>
      <c r="I389" s="19"/>
      <c r="J389" s="19"/>
      <c r="K389" s="19"/>
      <c r="L389" s="19"/>
      <c r="M389" s="23"/>
    </row>
    <row r="390" spans="1:13" x14ac:dyDescent="0.3">
      <c r="A390" s="20"/>
      <c r="B390" s="19"/>
      <c r="C390" s="19"/>
      <c r="D390" s="19"/>
      <c r="E390" s="19"/>
      <c r="F390" s="19"/>
      <c r="G390" s="19"/>
      <c r="H390" s="19"/>
      <c r="I390" s="19"/>
      <c r="J390" s="19"/>
      <c r="K390" s="19"/>
      <c r="L390" s="19"/>
      <c r="M390" s="23"/>
    </row>
    <row r="391" spans="1:13" x14ac:dyDescent="0.3">
      <c r="A391" s="20"/>
      <c r="B391" s="19"/>
      <c r="C391" s="19"/>
      <c r="D391" s="19"/>
      <c r="E391" s="19"/>
      <c r="F391" s="19"/>
      <c r="G391" s="19"/>
      <c r="H391" s="19"/>
      <c r="I391" s="19"/>
      <c r="J391" s="19"/>
      <c r="K391" s="19"/>
      <c r="L391" s="19"/>
      <c r="M391" s="23"/>
    </row>
    <row r="392" spans="1:13" x14ac:dyDescent="0.3">
      <c r="A392" s="20"/>
      <c r="B392" s="19"/>
      <c r="C392" s="19"/>
      <c r="D392" s="19"/>
      <c r="E392" s="19"/>
      <c r="F392" s="19"/>
      <c r="G392" s="19"/>
      <c r="H392" s="19"/>
      <c r="I392" s="19"/>
      <c r="J392" s="19"/>
      <c r="K392" s="19"/>
      <c r="L392" s="19"/>
      <c r="M392" s="23"/>
    </row>
    <row r="393" spans="1:13" x14ac:dyDescent="0.3">
      <c r="A393" s="20"/>
      <c r="B393" s="19"/>
      <c r="C393" s="19"/>
      <c r="D393" s="19"/>
      <c r="E393" s="19"/>
      <c r="F393" s="19"/>
      <c r="G393" s="19"/>
      <c r="H393" s="19"/>
      <c r="I393" s="19"/>
      <c r="J393" s="19"/>
      <c r="K393" s="19"/>
      <c r="L393" s="19"/>
      <c r="M393" s="23"/>
    </row>
    <row r="394" spans="1:13" x14ac:dyDescent="0.3">
      <c r="A394" s="20"/>
      <c r="B394" s="19"/>
      <c r="C394" s="19"/>
      <c r="D394" s="19"/>
      <c r="E394" s="19"/>
      <c r="F394" s="19"/>
      <c r="G394" s="19"/>
      <c r="H394" s="19"/>
      <c r="I394" s="19"/>
      <c r="J394" s="19"/>
      <c r="K394" s="19"/>
      <c r="L394" s="19"/>
      <c r="M394" s="23"/>
    </row>
    <row r="395" spans="1:13" x14ac:dyDescent="0.3">
      <c r="A395" s="20"/>
      <c r="B395" s="19"/>
      <c r="C395" s="19"/>
      <c r="D395" s="19"/>
      <c r="E395" s="19"/>
      <c r="F395" s="19"/>
      <c r="G395" s="19"/>
      <c r="H395" s="19"/>
      <c r="I395" s="19"/>
      <c r="J395" s="19"/>
      <c r="K395" s="19"/>
      <c r="L395" s="19"/>
      <c r="M395" s="23"/>
    </row>
    <row r="396" spans="1:13" x14ac:dyDescent="0.3">
      <c r="A396" s="20"/>
      <c r="B396" s="19"/>
      <c r="C396" s="19"/>
      <c r="D396" s="19"/>
      <c r="E396" s="19"/>
      <c r="F396" s="19"/>
      <c r="G396" s="19"/>
      <c r="H396" s="19"/>
      <c r="I396" s="19"/>
      <c r="J396" s="19"/>
      <c r="K396" s="19"/>
      <c r="L396" s="19"/>
      <c r="M396" s="23"/>
    </row>
    <row r="397" spans="1:13" x14ac:dyDescent="0.3">
      <c r="A397" s="20"/>
      <c r="B397" s="19"/>
      <c r="C397" s="19"/>
      <c r="D397" s="19"/>
      <c r="E397" s="19"/>
      <c r="F397" s="19"/>
      <c r="G397" s="19"/>
      <c r="H397" s="19"/>
      <c r="I397" s="19"/>
      <c r="J397" s="19"/>
      <c r="K397" s="19"/>
      <c r="L397" s="19"/>
      <c r="M397" s="23"/>
    </row>
    <row r="398" spans="1:13" x14ac:dyDescent="0.3">
      <c r="A398" s="20"/>
      <c r="B398" s="19"/>
      <c r="C398" s="19"/>
      <c r="D398" s="19"/>
      <c r="E398" s="19"/>
      <c r="F398" s="19"/>
      <c r="G398" s="19"/>
      <c r="H398" s="19"/>
      <c r="I398" s="19"/>
      <c r="J398" s="19"/>
      <c r="K398" s="19"/>
      <c r="L398" s="19"/>
      <c r="M398" s="23"/>
    </row>
    <row r="399" spans="1:13" x14ac:dyDescent="0.3">
      <c r="A399" s="20"/>
      <c r="B399" s="19"/>
      <c r="C399" s="19"/>
      <c r="D399" s="19"/>
      <c r="E399" s="19"/>
      <c r="F399" s="19"/>
      <c r="G399" s="19"/>
      <c r="H399" s="19"/>
      <c r="I399" s="19"/>
      <c r="J399" s="19"/>
      <c r="K399" s="19"/>
      <c r="L399" s="19"/>
      <c r="M399" s="23"/>
    </row>
    <row r="400" spans="1:13" x14ac:dyDescent="0.3">
      <c r="A400" s="20"/>
      <c r="B400" s="19"/>
      <c r="C400" s="19"/>
      <c r="D400" s="19"/>
      <c r="E400" s="19"/>
      <c r="F400" s="19"/>
      <c r="G400" s="19"/>
      <c r="H400" s="19"/>
      <c r="I400" s="19"/>
      <c r="J400" s="19"/>
      <c r="K400" s="19"/>
      <c r="L400" s="19"/>
      <c r="M400" s="23"/>
    </row>
    <row r="401" spans="1:13" x14ac:dyDescent="0.3">
      <c r="A401" s="20"/>
      <c r="B401" s="19"/>
      <c r="C401" s="19"/>
      <c r="D401" s="19"/>
      <c r="E401" s="19"/>
      <c r="F401" s="19"/>
      <c r="G401" s="19"/>
      <c r="H401" s="19"/>
      <c r="I401" s="19"/>
      <c r="J401" s="19"/>
      <c r="K401" s="19"/>
      <c r="L401" s="19"/>
      <c r="M401" s="23"/>
    </row>
    <row r="402" spans="1:13" x14ac:dyDescent="0.3">
      <c r="A402" s="20"/>
      <c r="B402" s="19"/>
      <c r="C402" s="19"/>
      <c r="D402" s="19"/>
      <c r="E402" s="19"/>
      <c r="F402" s="19"/>
      <c r="G402" s="19"/>
      <c r="H402" s="19"/>
      <c r="I402" s="19"/>
      <c r="J402" s="19"/>
      <c r="K402" s="19"/>
      <c r="L402" s="19"/>
      <c r="M402" s="23"/>
    </row>
    <row r="403" spans="1:13" x14ac:dyDescent="0.3">
      <c r="A403" s="20"/>
      <c r="B403" s="19"/>
      <c r="C403" s="19"/>
      <c r="D403" s="19"/>
      <c r="E403" s="19"/>
      <c r="F403" s="19"/>
      <c r="G403" s="19"/>
      <c r="H403" s="19"/>
      <c r="I403" s="19"/>
      <c r="J403" s="19"/>
      <c r="K403" s="19"/>
      <c r="L403" s="19"/>
      <c r="M403" s="23"/>
    </row>
    <row r="404" spans="1:13" x14ac:dyDescent="0.3">
      <c r="A404" s="20"/>
      <c r="B404" s="19"/>
      <c r="C404" s="19"/>
      <c r="D404" s="19"/>
      <c r="E404" s="19"/>
      <c r="F404" s="19"/>
      <c r="G404" s="19"/>
      <c r="H404" s="19"/>
      <c r="I404" s="19"/>
      <c r="J404" s="19"/>
      <c r="K404" s="19"/>
      <c r="L404" s="19"/>
      <c r="M404" s="23"/>
    </row>
    <row r="405" spans="1:13" x14ac:dyDescent="0.3">
      <c r="A405" s="20"/>
      <c r="B405" s="19"/>
      <c r="C405" s="19"/>
      <c r="D405" s="19"/>
      <c r="E405" s="19"/>
      <c r="F405" s="19"/>
      <c r="G405" s="19"/>
      <c r="H405" s="19"/>
      <c r="I405" s="19"/>
      <c r="J405" s="19"/>
      <c r="K405" s="19"/>
      <c r="L405" s="19"/>
      <c r="M405" s="23"/>
    </row>
    <row r="406" spans="1:13" x14ac:dyDescent="0.3">
      <c r="A406" s="20"/>
      <c r="B406" s="19"/>
      <c r="C406" s="19"/>
      <c r="D406" s="19"/>
      <c r="E406" s="19"/>
      <c r="F406" s="19"/>
      <c r="G406" s="19"/>
      <c r="H406" s="19"/>
      <c r="I406" s="19"/>
      <c r="J406" s="19"/>
      <c r="K406" s="19"/>
      <c r="L406" s="19"/>
      <c r="M406" s="23"/>
    </row>
    <row r="407" spans="1:13" x14ac:dyDescent="0.3">
      <c r="A407" s="20"/>
      <c r="B407" s="19"/>
      <c r="C407" s="19"/>
      <c r="D407" s="19"/>
      <c r="E407" s="19"/>
      <c r="F407" s="19"/>
      <c r="G407" s="19"/>
      <c r="H407" s="19"/>
      <c r="I407" s="19"/>
      <c r="J407" s="19"/>
      <c r="K407" s="19"/>
      <c r="L407" s="19"/>
      <c r="M407" s="23"/>
    </row>
    <row r="408" spans="1:13" x14ac:dyDescent="0.3">
      <c r="A408" s="20"/>
      <c r="B408" s="19"/>
      <c r="C408" s="19"/>
      <c r="D408" s="19"/>
      <c r="E408" s="19"/>
      <c r="F408" s="19"/>
      <c r="G408" s="19"/>
      <c r="H408" s="19"/>
      <c r="I408" s="19"/>
      <c r="J408" s="19"/>
      <c r="K408" s="19"/>
      <c r="L408" s="19"/>
      <c r="M408" s="23"/>
    </row>
    <row r="409" spans="1:13" x14ac:dyDescent="0.3">
      <c r="A409" s="20"/>
      <c r="B409" s="19"/>
      <c r="C409" s="19"/>
      <c r="D409" s="19"/>
      <c r="E409" s="19"/>
      <c r="F409" s="19"/>
      <c r="G409" s="19"/>
      <c r="H409" s="19"/>
      <c r="I409" s="19"/>
      <c r="J409" s="19"/>
      <c r="K409" s="19"/>
      <c r="L409" s="19"/>
      <c r="M409" s="23"/>
    </row>
    <row r="410" spans="1:13" x14ac:dyDescent="0.3">
      <c r="A410" s="20"/>
      <c r="B410" s="19"/>
      <c r="C410" s="19"/>
      <c r="D410" s="19"/>
      <c r="E410" s="19"/>
      <c r="F410" s="19"/>
      <c r="G410" s="19"/>
      <c r="H410" s="19"/>
      <c r="I410" s="19"/>
      <c r="J410" s="19"/>
      <c r="K410" s="19"/>
      <c r="L410" s="19"/>
      <c r="M410" s="23"/>
    </row>
    <row r="411" spans="1:13" x14ac:dyDescent="0.3">
      <c r="A411" s="20"/>
      <c r="B411" s="19"/>
      <c r="C411" s="19"/>
      <c r="D411" s="19"/>
      <c r="E411" s="19"/>
      <c r="F411" s="19"/>
      <c r="G411" s="19"/>
      <c r="H411" s="19"/>
      <c r="I411" s="19"/>
      <c r="J411" s="19"/>
      <c r="K411" s="19"/>
      <c r="L411" s="19"/>
      <c r="M411" s="23"/>
    </row>
    <row r="412" spans="1:13" x14ac:dyDescent="0.3">
      <c r="A412" s="20"/>
      <c r="B412" s="19"/>
      <c r="C412" s="19"/>
      <c r="D412" s="19"/>
      <c r="E412" s="19"/>
      <c r="F412" s="19"/>
      <c r="G412" s="19"/>
      <c r="H412" s="19"/>
      <c r="I412" s="19"/>
      <c r="J412" s="19"/>
      <c r="K412" s="19"/>
      <c r="L412" s="19"/>
      <c r="M412" s="23"/>
    </row>
    <row r="413" spans="1:13" x14ac:dyDescent="0.3">
      <c r="A413" s="20"/>
      <c r="B413" s="19"/>
      <c r="C413" s="19"/>
      <c r="D413" s="19"/>
      <c r="E413" s="19"/>
      <c r="F413" s="19"/>
      <c r="G413" s="19"/>
      <c r="H413" s="19"/>
      <c r="I413" s="19"/>
      <c r="J413" s="19"/>
      <c r="K413" s="19"/>
      <c r="L413" s="19"/>
      <c r="M413" s="23"/>
    </row>
    <row r="414" spans="1:13" x14ac:dyDescent="0.3">
      <c r="A414" s="20"/>
      <c r="B414" s="19"/>
      <c r="C414" s="19"/>
      <c r="D414" s="19"/>
      <c r="E414" s="19"/>
      <c r="F414" s="19"/>
      <c r="G414" s="19"/>
      <c r="H414" s="19"/>
      <c r="I414" s="19"/>
      <c r="J414" s="19"/>
      <c r="K414" s="19"/>
      <c r="L414" s="19"/>
      <c r="M414" s="23"/>
    </row>
    <row r="415" spans="1:13" x14ac:dyDescent="0.3">
      <c r="A415" s="20"/>
      <c r="B415" s="19"/>
      <c r="C415" s="19"/>
      <c r="D415" s="19"/>
      <c r="E415" s="19"/>
      <c r="F415" s="19"/>
      <c r="G415" s="19"/>
      <c r="H415" s="19"/>
      <c r="I415" s="19"/>
      <c r="J415" s="19"/>
      <c r="K415" s="19"/>
      <c r="L415" s="19"/>
      <c r="M415" s="23"/>
    </row>
    <row r="416" spans="1:13" x14ac:dyDescent="0.3">
      <c r="A416" s="20"/>
      <c r="B416" s="19"/>
      <c r="C416" s="19"/>
      <c r="D416" s="19"/>
      <c r="E416" s="19"/>
      <c r="F416" s="19"/>
      <c r="G416" s="19"/>
      <c r="H416" s="19"/>
      <c r="I416" s="19"/>
      <c r="J416" s="19"/>
      <c r="K416" s="19"/>
      <c r="L416" s="19"/>
      <c r="M416" s="23"/>
    </row>
    <row r="417" spans="1:13" x14ac:dyDescent="0.3">
      <c r="A417" s="20"/>
      <c r="B417" s="19"/>
      <c r="C417" s="19"/>
      <c r="D417" s="19"/>
      <c r="E417" s="19"/>
      <c r="F417" s="19"/>
      <c r="G417" s="19"/>
      <c r="H417" s="19"/>
      <c r="I417" s="19"/>
      <c r="J417" s="19"/>
      <c r="K417" s="19"/>
      <c r="L417" s="19"/>
      <c r="M417" s="23"/>
    </row>
    <row r="418" spans="1:13" x14ac:dyDescent="0.3">
      <c r="A418" s="20"/>
      <c r="B418" s="19"/>
      <c r="C418" s="19"/>
      <c r="D418" s="19"/>
      <c r="E418" s="19"/>
      <c r="F418" s="19"/>
      <c r="G418" s="19"/>
      <c r="H418" s="19"/>
      <c r="I418" s="19"/>
      <c r="J418" s="19"/>
      <c r="K418" s="19"/>
      <c r="L418" s="19"/>
      <c r="M418" s="23"/>
    </row>
    <row r="419" spans="1:13" x14ac:dyDescent="0.3">
      <c r="A419" s="20"/>
      <c r="B419" s="19"/>
      <c r="C419" s="19"/>
      <c r="D419" s="19"/>
      <c r="E419" s="19"/>
      <c r="F419" s="19"/>
      <c r="G419" s="19"/>
      <c r="H419" s="19"/>
      <c r="I419" s="19"/>
      <c r="J419" s="19"/>
      <c r="K419" s="19"/>
      <c r="L419" s="19"/>
      <c r="M419" s="23"/>
    </row>
    <row r="420" spans="1:13" x14ac:dyDescent="0.3">
      <c r="A420" s="20"/>
      <c r="B420" s="19"/>
      <c r="C420" s="19"/>
      <c r="D420" s="19"/>
      <c r="E420" s="19"/>
      <c r="F420" s="19"/>
      <c r="G420" s="19"/>
      <c r="H420" s="19"/>
      <c r="I420" s="19"/>
      <c r="J420" s="19"/>
      <c r="K420" s="19"/>
      <c r="L420" s="19"/>
      <c r="M420" s="23"/>
    </row>
    <row r="421" spans="1:13" x14ac:dyDescent="0.3">
      <c r="A421" s="20"/>
      <c r="B421" s="19"/>
      <c r="C421" s="19"/>
      <c r="D421" s="19"/>
      <c r="E421" s="19"/>
      <c r="F421" s="19"/>
      <c r="G421" s="19"/>
      <c r="H421" s="19"/>
      <c r="I421" s="19"/>
      <c r="J421" s="19"/>
      <c r="K421" s="19"/>
      <c r="L421" s="19"/>
      <c r="M421" s="23"/>
    </row>
    <row r="422" spans="1:13" x14ac:dyDescent="0.3">
      <c r="A422" s="20"/>
      <c r="B422" s="19"/>
      <c r="C422" s="19"/>
      <c r="D422" s="19"/>
      <c r="E422" s="19"/>
      <c r="F422" s="19"/>
      <c r="G422" s="19"/>
      <c r="H422" s="19"/>
      <c r="I422" s="19"/>
      <c r="J422" s="19"/>
      <c r="K422" s="19"/>
      <c r="L422" s="19"/>
      <c r="M422" s="23"/>
    </row>
    <row r="423" spans="1:13" x14ac:dyDescent="0.3">
      <c r="A423" s="20"/>
      <c r="B423" s="19"/>
      <c r="C423" s="19"/>
      <c r="D423" s="19"/>
      <c r="E423" s="19"/>
      <c r="F423" s="19"/>
      <c r="G423" s="19"/>
      <c r="H423" s="19"/>
      <c r="I423" s="19"/>
      <c r="J423" s="19"/>
      <c r="K423" s="19"/>
      <c r="L423" s="19"/>
      <c r="M423" s="23"/>
    </row>
    <row r="424" spans="1:13" x14ac:dyDescent="0.3">
      <c r="A424" s="20"/>
      <c r="B424" s="19"/>
      <c r="C424" s="19"/>
      <c r="D424" s="19"/>
      <c r="E424" s="19"/>
      <c r="F424" s="19"/>
      <c r="G424" s="19"/>
      <c r="H424" s="19"/>
      <c r="I424" s="19"/>
      <c r="J424" s="19"/>
      <c r="K424" s="19"/>
      <c r="L424" s="19"/>
      <c r="M424" s="23"/>
    </row>
    <row r="425" spans="1:13" x14ac:dyDescent="0.3">
      <c r="A425" s="20"/>
      <c r="B425" s="19"/>
      <c r="C425" s="19"/>
      <c r="D425" s="19"/>
      <c r="E425" s="19"/>
      <c r="F425" s="19"/>
      <c r="G425" s="19"/>
      <c r="H425" s="19"/>
      <c r="I425" s="19"/>
      <c r="J425" s="19"/>
      <c r="K425" s="19"/>
      <c r="L425" s="19"/>
      <c r="M425" s="23"/>
    </row>
    <row r="426" spans="1:13" x14ac:dyDescent="0.3">
      <c r="A426" s="20"/>
      <c r="B426" s="19"/>
      <c r="C426" s="19"/>
      <c r="D426" s="19"/>
      <c r="E426" s="19"/>
      <c r="F426" s="19"/>
      <c r="G426" s="19"/>
      <c r="H426" s="19"/>
      <c r="I426" s="19"/>
      <c r="J426" s="19"/>
      <c r="K426" s="19"/>
      <c r="L426" s="19"/>
      <c r="M426" s="23"/>
    </row>
    <row r="427" spans="1:13" x14ac:dyDescent="0.3">
      <c r="A427" s="20"/>
      <c r="B427" s="19"/>
      <c r="C427" s="19"/>
      <c r="D427" s="19"/>
      <c r="E427" s="19"/>
      <c r="F427" s="19"/>
      <c r="G427" s="19"/>
      <c r="H427" s="19"/>
      <c r="I427" s="19"/>
      <c r="J427" s="19"/>
      <c r="K427" s="19"/>
      <c r="L427" s="19"/>
      <c r="M427" s="23"/>
    </row>
    <row r="428" spans="1:13" x14ac:dyDescent="0.3">
      <c r="A428" s="20"/>
      <c r="B428" s="19"/>
      <c r="C428" s="19"/>
      <c r="D428" s="19"/>
      <c r="E428" s="19"/>
      <c r="F428" s="19"/>
      <c r="G428" s="19"/>
      <c r="H428" s="19"/>
      <c r="I428" s="19"/>
      <c r="J428" s="19"/>
      <c r="K428" s="19"/>
      <c r="L428" s="19"/>
      <c r="M428" s="23"/>
    </row>
    <row r="429" spans="1:13" x14ac:dyDescent="0.3">
      <c r="A429" s="20"/>
      <c r="B429" s="19"/>
      <c r="C429" s="19"/>
      <c r="D429" s="19"/>
      <c r="E429" s="19"/>
      <c r="F429" s="19"/>
      <c r="G429" s="19"/>
      <c r="H429" s="19"/>
      <c r="I429" s="19"/>
      <c r="J429" s="19"/>
      <c r="K429" s="19"/>
      <c r="L429" s="19"/>
      <c r="M429" s="23"/>
    </row>
    <row r="430" spans="1:13" x14ac:dyDescent="0.3">
      <c r="A430" s="20"/>
      <c r="B430" s="19"/>
      <c r="C430" s="19"/>
      <c r="D430" s="19"/>
      <c r="E430" s="19"/>
      <c r="F430" s="19"/>
      <c r="G430" s="19"/>
      <c r="H430" s="19"/>
      <c r="I430" s="19"/>
      <c r="J430" s="19"/>
      <c r="K430" s="19"/>
      <c r="L430" s="19"/>
      <c r="M430" s="23"/>
    </row>
    <row r="431" spans="1:13" x14ac:dyDescent="0.3">
      <c r="A431" s="20"/>
      <c r="B431" s="19"/>
      <c r="C431" s="19"/>
      <c r="D431" s="19"/>
      <c r="E431" s="19"/>
      <c r="F431" s="19"/>
      <c r="G431" s="19"/>
      <c r="H431" s="19"/>
      <c r="I431" s="19"/>
      <c r="J431" s="19"/>
      <c r="K431" s="19"/>
      <c r="L431" s="19"/>
      <c r="M431" s="23"/>
    </row>
    <row r="432" spans="1:13" x14ac:dyDescent="0.3">
      <c r="A432" s="20"/>
      <c r="B432" s="19"/>
      <c r="C432" s="19"/>
      <c r="D432" s="19"/>
      <c r="E432" s="19"/>
      <c r="F432" s="19"/>
      <c r="G432" s="19"/>
      <c r="H432" s="19"/>
      <c r="I432" s="19"/>
      <c r="J432" s="19"/>
      <c r="K432" s="19"/>
      <c r="L432" s="19"/>
      <c r="M432" s="23"/>
    </row>
    <row r="433" spans="1:13" x14ac:dyDescent="0.3">
      <c r="A433" s="20"/>
      <c r="B433" s="19"/>
      <c r="C433" s="19"/>
      <c r="D433" s="19"/>
      <c r="E433" s="19"/>
      <c r="F433" s="19"/>
      <c r="G433" s="19"/>
      <c r="H433" s="19"/>
      <c r="I433" s="19"/>
      <c r="J433" s="19"/>
      <c r="K433" s="19"/>
      <c r="L433" s="19"/>
      <c r="M433" s="23"/>
    </row>
    <row r="434" spans="1:13" x14ac:dyDescent="0.3">
      <c r="A434" s="20"/>
      <c r="B434" s="19"/>
      <c r="C434" s="19"/>
      <c r="D434" s="19"/>
      <c r="E434" s="19"/>
      <c r="F434" s="19"/>
      <c r="G434" s="19"/>
      <c r="H434" s="19"/>
      <c r="I434" s="19"/>
      <c r="J434" s="19"/>
      <c r="K434" s="19"/>
      <c r="L434" s="19"/>
      <c r="M434" s="23"/>
    </row>
    <row r="435" spans="1:13" x14ac:dyDescent="0.3">
      <c r="A435" s="20"/>
      <c r="B435" s="19"/>
      <c r="C435" s="19"/>
      <c r="D435" s="19"/>
      <c r="E435" s="19"/>
      <c r="F435" s="19"/>
      <c r="G435" s="19"/>
      <c r="H435" s="19"/>
      <c r="I435" s="19"/>
      <c r="J435" s="19"/>
      <c r="K435" s="19"/>
      <c r="L435" s="19"/>
      <c r="M435" s="23"/>
    </row>
    <row r="436" spans="1:13" x14ac:dyDescent="0.3">
      <c r="A436" s="20"/>
      <c r="B436" s="19"/>
      <c r="C436" s="19"/>
      <c r="D436" s="19"/>
      <c r="E436" s="19"/>
      <c r="F436" s="19"/>
      <c r="G436" s="19"/>
      <c r="H436" s="19"/>
      <c r="I436" s="19"/>
      <c r="J436" s="19"/>
      <c r="K436" s="19"/>
      <c r="L436" s="19"/>
      <c r="M436" s="23"/>
    </row>
    <row r="437" spans="1:13" x14ac:dyDescent="0.3">
      <c r="A437" s="20"/>
      <c r="B437" s="19"/>
      <c r="C437" s="19"/>
      <c r="D437" s="19"/>
      <c r="E437" s="19"/>
      <c r="F437" s="19"/>
      <c r="G437" s="19"/>
      <c r="H437" s="19"/>
      <c r="I437" s="19"/>
      <c r="J437" s="19"/>
      <c r="K437" s="19"/>
      <c r="L437" s="19"/>
      <c r="M437" s="23"/>
    </row>
    <row r="438" spans="1:13" x14ac:dyDescent="0.3">
      <c r="A438" s="20"/>
      <c r="B438" s="19"/>
      <c r="C438" s="19"/>
      <c r="D438" s="19"/>
      <c r="E438" s="19"/>
      <c r="F438" s="19"/>
      <c r="G438" s="19"/>
      <c r="H438" s="19"/>
      <c r="I438" s="19"/>
      <c r="J438" s="19"/>
      <c r="K438" s="19"/>
      <c r="L438" s="19"/>
      <c r="M438" s="23"/>
    </row>
    <row r="439" spans="1:13" x14ac:dyDescent="0.3">
      <c r="A439" s="20"/>
      <c r="B439" s="19"/>
      <c r="C439" s="19"/>
      <c r="D439" s="19"/>
      <c r="E439" s="19"/>
      <c r="F439" s="19"/>
      <c r="G439" s="19"/>
      <c r="H439" s="19"/>
      <c r="I439" s="19"/>
      <c r="J439" s="19"/>
      <c r="K439" s="19"/>
      <c r="L439" s="19"/>
      <c r="M439" s="23"/>
    </row>
    <row r="440" spans="1:13" x14ac:dyDescent="0.3">
      <c r="A440" s="20"/>
      <c r="B440" s="19"/>
      <c r="C440" s="19"/>
      <c r="D440" s="19"/>
      <c r="E440" s="19"/>
      <c r="F440" s="19"/>
      <c r="G440" s="19"/>
      <c r="H440" s="19"/>
      <c r="I440" s="19"/>
      <c r="J440" s="19"/>
      <c r="K440" s="19"/>
      <c r="L440" s="19"/>
      <c r="M440" s="23"/>
    </row>
    <row r="441" spans="1:13" x14ac:dyDescent="0.3">
      <c r="A441" s="20"/>
      <c r="B441" s="19"/>
      <c r="C441" s="19"/>
      <c r="D441" s="19"/>
      <c r="E441" s="19"/>
      <c r="F441" s="19"/>
      <c r="G441" s="19"/>
      <c r="H441" s="19"/>
      <c r="I441" s="19"/>
      <c r="J441" s="19"/>
      <c r="K441" s="19"/>
      <c r="L441" s="19"/>
      <c r="M441" s="23"/>
    </row>
    <row r="442" spans="1:13" x14ac:dyDescent="0.3">
      <c r="A442" s="20"/>
      <c r="B442" s="19"/>
      <c r="C442" s="19"/>
      <c r="D442" s="19"/>
      <c r="E442" s="19"/>
      <c r="F442" s="19"/>
      <c r="G442" s="19"/>
      <c r="H442" s="19"/>
      <c r="I442" s="19"/>
      <c r="J442" s="19"/>
      <c r="K442" s="19"/>
      <c r="L442" s="19"/>
      <c r="M442" s="23"/>
    </row>
    <row r="443" spans="1:13" x14ac:dyDescent="0.3">
      <c r="A443" s="20"/>
      <c r="B443" s="19"/>
      <c r="C443" s="19"/>
      <c r="D443" s="19"/>
      <c r="E443" s="19"/>
      <c r="F443" s="19"/>
      <c r="G443" s="19"/>
      <c r="H443" s="19"/>
      <c r="I443" s="19"/>
      <c r="J443" s="19"/>
      <c r="K443" s="19"/>
      <c r="L443" s="19"/>
      <c r="M443" s="23"/>
    </row>
    <row r="444" spans="1:13" x14ac:dyDescent="0.3">
      <c r="A444" s="20"/>
      <c r="B444" s="19"/>
      <c r="C444" s="19"/>
      <c r="D444" s="19"/>
      <c r="E444" s="19"/>
      <c r="F444" s="19"/>
      <c r="G444" s="19"/>
      <c r="H444" s="19"/>
      <c r="I444" s="19"/>
      <c r="J444" s="19"/>
      <c r="K444" s="19"/>
      <c r="L444" s="19"/>
      <c r="M444" s="23"/>
    </row>
    <row r="445" spans="1:13" x14ac:dyDescent="0.3">
      <c r="A445" s="20"/>
      <c r="B445" s="19"/>
      <c r="C445" s="19"/>
      <c r="D445" s="19"/>
      <c r="E445" s="19"/>
      <c r="F445" s="19"/>
      <c r="G445" s="19"/>
      <c r="H445" s="19"/>
      <c r="I445" s="19"/>
      <c r="J445" s="19"/>
      <c r="K445" s="19"/>
      <c r="L445" s="19"/>
      <c r="M445" s="23"/>
    </row>
    <row r="446" spans="1:13" x14ac:dyDescent="0.3">
      <c r="A446" s="20"/>
      <c r="B446" s="19"/>
      <c r="C446" s="19"/>
      <c r="D446" s="19"/>
      <c r="E446" s="19"/>
      <c r="F446" s="19"/>
      <c r="G446" s="19"/>
      <c r="H446" s="19"/>
      <c r="I446" s="19"/>
      <c r="J446" s="19"/>
      <c r="K446" s="19"/>
      <c r="L446" s="19"/>
      <c r="M446" s="23"/>
    </row>
    <row r="447" spans="1:13" x14ac:dyDescent="0.3">
      <c r="A447" s="20"/>
      <c r="B447" s="19"/>
      <c r="C447" s="19"/>
      <c r="D447" s="19"/>
      <c r="E447" s="19"/>
      <c r="F447" s="19"/>
      <c r="G447" s="19"/>
      <c r="H447" s="19"/>
      <c r="I447" s="19"/>
      <c r="J447" s="19"/>
      <c r="K447" s="19"/>
      <c r="L447" s="19"/>
      <c r="M447" s="23"/>
    </row>
    <row r="448" spans="1:13" x14ac:dyDescent="0.3">
      <c r="A448" s="20"/>
      <c r="B448" s="19"/>
      <c r="C448" s="19"/>
      <c r="D448" s="19"/>
      <c r="E448" s="19"/>
      <c r="F448" s="19"/>
      <c r="G448" s="19"/>
      <c r="H448" s="19"/>
      <c r="I448" s="19"/>
      <c r="J448" s="19"/>
      <c r="K448" s="19"/>
      <c r="L448" s="19"/>
      <c r="M448" s="23"/>
    </row>
    <row r="449" spans="1:13" x14ac:dyDescent="0.3">
      <c r="A449" s="20"/>
      <c r="B449" s="19"/>
      <c r="C449" s="19"/>
      <c r="D449" s="19"/>
      <c r="E449" s="19"/>
      <c r="F449" s="19"/>
      <c r="G449" s="19"/>
      <c r="H449" s="19"/>
      <c r="I449" s="19"/>
      <c r="J449" s="19"/>
      <c r="K449" s="19"/>
      <c r="L449" s="19"/>
      <c r="M449" s="23"/>
    </row>
    <row r="450" spans="1:13" x14ac:dyDescent="0.3">
      <c r="A450" s="20"/>
      <c r="B450" s="19"/>
      <c r="C450" s="19"/>
      <c r="D450" s="19"/>
      <c r="E450" s="19"/>
      <c r="F450" s="19"/>
      <c r="G450" s="19"/>
      <c r="H450" s="19"/>
      <c r="I450" s="19"/>
      <c r="J450" s="19"/>
      <c r="K450" s="19"/>
      <c r="L450" s="19"/>
      <c r="M450" s="23"/>
    </row>
    <row r="451" spans="1:13" x14ac:dyDescent="0.3">
      <c r="A451" s="20"/>
      <c r="B451" s="19"/>
      <c r="C451" s="19"/>
      <c r="D451" s="19"/>
      <c r="E451" s="19"/>
      <c r="F451" s="19"/>
      <c r="G451" s="19"/>
      <c r="H451" s="19"/>
      <c r="I451" s="19"/>
      <c r="J451" s="19"/>
      <c r="K451" s="19"/>
      <c r="L451" s="19"/>
      <c r="M451" s="23"/>
    </row>
    <row r="452" spans="1:13" x14ac:dyDescent="0.3">
      <c r="A452" s="20"/>
      <c r="B452" s="19"/>
      <c r="C452" s="19"/>
      <c r="D452" s="19"/>
      <c r="E452" s="19"/>
      <c r="F452" s="19"/>
      <c r="G452" s="19"/>
      <c r="H452" s="19"/>
      <c r="I452" s="19"/>
      <c r="J452" s="19"/>
      <c r="K452" s="19"/>
      <c r="L452" s="19"/>
      <c r="M452" s="23"/>
    </row>
    <row r="453" spans="1:13" x14ac:dyDescent="0.3">
      <c r="A453" s="20"/>
      <c r="B453" s="19"/>
      <c r="C453" s="19"/>
      <c r="D453" s="19"/>
      <c r="E453" s="19"/>
      <c r="F453" s="19"/>
      <c r="G453" s="19"/>
      <c r="H453" s="19"/>
      <c r="I453" s="19"/>
      <c r="J453" s="19"/>
      <c r="K453" s="19"/>
      <c r="L453" s="19"/>
      <c r="M453" s="23"/>
    </row>
    <row r="454" spans="1:13" x14ac:dyDescent="0.3">
      <c r="A454" s="20"/>
      <c r="B454" s="19"/>
      <c r="C454" s="19"/>
      <c r="D454" s="19"/>
      <c r="E454" s="19"/>
      <c r="F454" s="19"/>
      <c r="G454" s="19"/>
      <c r="H454" s="19"/>
      <c r="I454" s="19"/>
      <c r="J454" s="19"/>
      <c r="K454" s="19"/>
      <c r="L454" s="19"/>
      <c r="M454" s="23"/>
    </row>
    <row r="455" spans="1:13" x14ac:dyDescent="0.3">
      <c r="A455" s="20"/>
      <c r="B455" s="19"/>
      <c r="C455" s="19"/>
      <c r="D455" s="19"/>
      <c r="E455" s="19"/>
      <c r="F455" s="19"/>
      <c r="G455" s="19"/>
      <c r="H455" s="19"/>
      <c r="I455" s="19"/>
      <c r="J455" s="19"/>
      <c r="K455" s="19"/>
      <c r="L455" s="19"/>
      <c r="M455" s="23"/>
    </row>
    <row r="456" spans="1:13" x14ac:dyDescent="0.3">
      <c r="A456" s="20"/>
      <c r="B456" s="19"/>
      <c r="C456" s="19"/>
      <c r="D456" s="19"/>
      <c r="E456" s="19"/>
      <c r="F456" s="19"/>
      <c r="G456" s="19"/>
      <c r="H456" s="19"/>
      <c r="I456" s="19"/>
      <c r="J456" s="19"/>
      <c r="K456" s="19"/>
      <c r="L456" s="19"/>
      <c r="M456" s="23"/>
    </row>
    <row r="457" spans="1:13" x14ac:dyDescent="0.3">
      <c r="A457" s="20"/>
      <c r="B457" s="19"/>
      <c r="C457" s="19"/>
      <c r="D457" s="19"/>
      <c r="E457" s="19"/>
      <c r="F457" s="19"/>
      <c r="G457" s="19"/>
      <c r="H457" s="19"/>
      <c r="I457" s="19"/>
      <c r="J457" s="19"/>
      <c r="K457" s="19"/>
      <c r="L457" s="19"/>
      <c r="M457" s="23"/>
    </row>
    <row r="458" spans="1:13" x14ac:dyDescent="0.3">
      <c r="A458" s="20"/>
      <c r="B458" s="19"/>
      <c r="C458" s="19"/>
      <c r="D458" s="19"/>
      <c r="E458" s="19"/>
      <c r="F458" s="19"/>
      <c r="G458" s="19"/>
      <c r="H458" s="19"/>
      <c r="I458" s="19"/>
      <c r="J458" s="19"/>
      <c r="K458" s="19"/>
      <c r="L458" s="19"/>
      <c r="M458" s="23"/>
    </row>
    <row r="459" spans="1:13" x14ac:dyDescent="0.3">
      <c r="A459" s="20"/>
      <c r="B459" s="19"/>
      <c r="C459" s="19"/>
      <c r="D459" s="19"/>
      <c r="E459" s="19"/>
      <c r="F459" s="19"/>
      <c r="G459" s="19"/>
      <c r="H459" s="19"/>
      <c r="I459" s="19"/>
      <c r="J459" s="19"/>
      <c r="K459" s="19"/>
      <c r="L459" s="19"/>
      <c r="M459" s="23"/>
    </row>
    <row r="460" spans="1:13" x14ac:dyDescent="0.3">
      <c r="A460" s="10"/>
      <c r="B460" s="11"/>
      <c r="C460" s="11"/>
      <c r="D460" s="11"/>
      <c r="E460" s="11"/>
      <c r="F460" s="11"/>
      <c r="G460" s="11"/>
      <c r="H460" s="11"/>
      <c r="I460" s="11"/>
      <c r="J460" s="11"/>
      <c r="K460" s="11"/>
      <c r="L460" s="11"/>
      <c r="M460" s="23"/>
    </row>
    <row r="461" spans="1:13" x14ac:dyDescent="0.3">
      <c r="A461" s="10"/>
      <c r="B461" s="11"/>
      <c r="C461" s="11"/>
      <c r="D461" s="11"/>
      <c r="E461" s="11"/>
      <c r="F461" s="11"/>
      <c r="G461" s="11"/>
      <c r="H461" s="11"/>
      <c r="I461" s="11"/>
      <c r="J461" s="11"/>
      <c r="K461" s="11"/>
      <c r="L461" s="11"/>
      <c r="M461" s="23"/>
    </row>
    <row r="462" spans="1:13" x14ac:dyDescent="0.3">
      <c r="A462" s="10"/>
      <c r="B462" s="11"/>
      <c r="C462" s="11"/>
      <c r="D462" s="11"/>
      <c r="E462" s="11"/>
      <c r="F462" s="11"/>
      <c r="G462" s="11"/>
      <c r="H462" s="11"/>
      <c r="I462" s="11"/>
      <c r="J462" s="11"/>
      <c r="K462" s="11"/>
      <c r="L462" s="11"/>
      <c r="M462" s="23"/>
    </row>
    <row r="463" spans="1:13" x14ac:dyDescent="0.3">
      <c r="A463" s="10"/>
      <c r="B463" s="11"/>
      <c r="C463" s="11"/>
      <c r="D463" s="11"/>
      <c r="E463" s="11"/>
      <c r="F463" s="11"/>
      <c r="G463" s="11"/>
      <c r="H463" s="11"/>
      <c r="I463" s="11"/>
      <c r="J463" s="11"/>
      <c r="K463" s="11"/>
      <c r="L463" s="11"/>
      <c r="M463" s="23"/>
    </row>
    <row r="464" spans="1:13" x14ac:dyDescent="0.3">
      <c r="A464" s="10"/>
      <c r="B464" s="11"/>
      <c r="C464" s="11"/>
      <c r="D464" s="11"/>
      <c r="E464" s="11"/>
      <c r="F464" s="11"/>
      <c r="G464" s="11"/>
      <c r="H464" s="11"/>
      <c r="I464" s="11"/>
      <c r="J464" s="11"/>
      <c r="K464" s="11"/>
      <c r="L464" s="11"/>
      <c r="M464" s="23"/>
    </row>
    <row r="465" spans="1:13" x14ac:dyDescent="0.3">
      <c r="A465" s="10"/>
      <c r="B465" s="11"/>
      <c r="C465" s="11"/>
      <c r="D465" s="11"/>
      <c r="E465" s="11"/>
      <c r="F465" s="11"/>
      <c r="G465" s="11"/>
      <c r="H465" s="11"/>
      <c r="I465" s="11"/>
      <c r="J465" s="11"/>
      <c r="K465" s="11"/>
      <c r="L465" s="11"/>
      <c r="M465" s="23"/>
    </row>
    <row r="466" spans="1:13" x14ac:dyDescent="0.3">
      <c r="A466" s="10"/>
      <c r="B466" s="11"/>
      <c r="C466" s="11"/>
      <c r="D466" s="11"/>
      <c r="E466" s="11"/>
      <c r="F466" s="11"/>
      <c r="G466" s="11"/>
      <c r="H466" s="11"/>
      <c r="I466" s="11"/>
      <c r="J466" s="11"/>
      <c r="K466" s="11"/>
      <c r="L466" s="11"/>
      <c r="M466" s="23"/>
    </row>
    <row r="467" spans="1:13" x14ac:dyDescent="0.3">
      <c r="A467" s="10"/>
      <c r="B467" s="11"/>
      <c r="C467" s="11"/>
      <c r="D467" s="11"/>
      <c r="E467" s="11"/>
      <c r="F467" s="11"/>
      <c r="G467" s="11"/>
      <c r="H467" s="11"/>
      <c r="I467" s="11"/>
      <c r="J467" s="11"/>
      <c r="K467" s="11"/>
      <c r="L467" s="11"/>
      <c r="M467" s="23"/>
    </row>
    <row r="468" spans="1:13" x14ac:dyDescent="0.3">
      <c r="A468" s="10"/>
      <c r="B468" s="11"/>
      <c r="C468" s="11"/>
      <c r="D468" s="11"/>
      <c r="E468" s="11"/>
      <c r="F468" s="11"/>
      <c r="G468" s="11"/>
      <c r="H468" s="11"/>
      <c r="I468" s="11"/>
      <c r="J468" s="11"/>
      <c r="K468" s="11"/>
      <c r="L468" s="11"/>
      <c r="M468" s="23"/>
    </row>
    <row r="469" spans="1:13" x14ac:dyDescent="0.3">
      <c r="A469" s="10"/>
      <c r="B469" s="11"/>
      <c r="C469" s="11"/>
      <c r="D469" s="11"/>
      <c r="E469" s="11"/>
      <c r="F469" s="11"/>
      <c r="G469" s="11"/>
      <c r="H469" s="11"/>
      <c r="I469" s="11"/>
      <c r="J469" s="11"/>
      <c r="K469" s="11"/>
      <c r="L469" s="11"/>
      <c r="M469" s="23"/>
    </row>
    <row r="470" spans="1:13" x14ac:dyDescent="0.3">
      <c r="A470" s="10"/>
      <c r="B470" s="11"/>
      <c r="C470" s="11"/>
      <c r="D470" s="11"/>
      <c r="E470" s="11"/>
      <c r="F470" s="11"/>
      <c r="G470" s="11"/>
      <c r="H470" s="11"/>
      <c r="I470" s="11"/>
      <c r="J470" s="11"/>
      <c r="K470" s="11"/>
      <c r="L470" s="11"/>
      <c r="M470" s="23"/>
    </row>
    <row r="471" spans="1:13" x14ac:dyDescent="0.3">
      <c r="A471" s="10"/>
      <c r="B471" s="11"/>
      <c r="C471" s="11"/>
      <c r="D471" s="11"/>
      <c r="E471" s="11"/>
      <c r="F471" s="11"/>
      <c r="G471" s="11"/>
      <c r="H471" s="11"/>
      <c r="I471" s="11"/>
      <c r="J471" s="11"/>
      <c r="K471" s="11"/>
      <c r="L471" s="11"/>
      <c r="M471" s="23"/>
    </row>
    <row r="472" spans="1:13" x14ac:dyDescent="0.3">
      <c r="A472" s="10"/>
      <c r="B472" s="11"/>
      <c r="C472" s="11"/>
      <c r="D472" s="11"/>
      <c r="E472" s="11"/>
      <c r="F472" s="11"/>
      <c r="G472" s="11"/>
      <c r="H472" s="11"/>
      <c r="I472" s="11"/>
      <c r="J472" s="11"/>
      <c r="K472" s="11"/>
      <c r="L472" s="11"/>
      <c r="M472" s="23"/>
    </row>
    <row r="473" spans="1:13" x14ac:dyDescent="0.3">
      <c r="A473" s="10"/>
      <c r="B473" s="11"/>
      <c r="C473" s="11"/>
      <c r="D473" s="11"/>
      <c r="E473" s="11"/>
      <c r="F473" s="11"/>
      <c r="G473" s="11"/>
      <c r="H473" s="11"/>
      <c r="I473" s="11"/>
      <c r="J473" s="11"/>
      <c r="K473" s="11"/>
      <c r="L473" s="11"/>
      <c r="M473" s="23"/>
    </row>
    <row r="474" spans="1:13" x14ac:dyDescent="0.3">
      <c r="A474" s="10"/>
      <c r="B474" s="11"/>
      <c r="C474" s="11"/>
      <c r="D474" s="11"/>
      <c r="E474" s="11"/>
      <c r="F474" s="11"/>
      <c r="G474" s="11"/>
      <c r="H474" s="11"/>
      <c r="I474" s="11"/>
      <c r="J474" s="11"/>
      <c r="K474" s="11"/>
      <c r="L474" s="11"/>
      <c r="M474" s="23"/>
    </row>
    <row r="475" spans="1:13" x14ac:dyDescent="0.3">
      <c r="A475" s="10"/>
      <c r="B475" s="11"/>
      <c r="C475" s="11"/>
      <c r="D475" s="11"/>
      <c r="E475" s="11"/>
      <c r="F475" s="11"/>
      <c r="G475" s="11"/>
      <c r="H475" s="11"/>
      <c r="I475" s="11"/>
      <c r="J475" s="11"/>
      <c r="K475" s="11"/>
      <c r="L475" s="11"/>
      <c r="M475" s="23"/>
    </row>
    <row r="476" spans="1:13" x14ac:dyDescent="0.3">
      <c r="A476" s="10"/>
      <c r="B476" s="11"/>
      <c r="C476" s="11"/>
      <c r="D476" s="11"/>
      <c r="E476" s="11"/>
      <c r="F476" s="11"/>
      <c r="G476" s="11"/>
      <c r="H476" s="11"/>
      <c r="I476" s="11"/>
      <c r="J476" s="11"/>
      <c r="K476" s="11"/>
      <c r="L476" s="11"/>
      <c r="M476" s="23"/>
    </row>
    <row r="477" spans="1:13" x14ac:dyDescent="0.3">
      <c r="A477" s="10"/>
      <c r="B477" s="11"/>
      <c r="C477" s="11"/>
      <c r="D477" s="11"/>
      <c r="E477" s="11"/>
      <c r="F477" s="11"/>
      <c r="G477" s="11"/>
      <c r="H477" s="11"/>
      <c r="I477" s="11"/>
      <c r="J477" s="11"/>
      <c r="K477" s="11"/>
      <c r="L477" s="11"/>
      <c r="M477" s="23"/>
    </row>
    <row r="478" spans="1:13" x14ac:dyDescent="0.3">
      <c r="A478" s="10"/>
      <c r="B478" s="11"/>
      <c r="C478" s="11"/>
      <c r="D478" s="11"/>
      <c r="E478" s="11"/>
      <c r="F478" s="11"/>
      <c r="G478" s="11"/>
      <c r="H478" s="11"/>
      <c r="I478" s="11"/>
      <c r="J478" s="11"/>
      <c r="K478" s="11"/>
      <c r="L478" s="11"/>
      <c r="M478" s="23"/>
    </row>
    <row r="479" spans="1:13" x14ac:dyDescent="0.3">
      <c r="A479" s="10"/>
      <c r="B479" s="11"/>
      <c r="C479" s="11"/>
      <c r="D479" s="11"/>
      <c r="E479" s="11"/>
      <c r="F479" s="11"/>
      <c r="G479" s="11"/>
      <c r="H479" s="11"/>
      <c r="I479" s="11"/>
      <c r="J479" s="11"/>
      <c r="K479" s="11"/>
      <c r="L479" s="11"/>
      <c r="M479" s="23"/>
    </row>
    <row r="480" spans="1:13" x14ac:dyDescent="0.3">
      <c r="A480" s="10"/>
      <c r="B480" s="11"/>
      <c r="C480" s="11"/>
      <c r="D480" s="11"/>
      <c r="E480" s="11"/>
      <c r="F480" s="11"/>
      <c r="G480" s="11"/>
      <c r="H480" s="11"/>
      <c r="I480" s="11"/>
      <c r="J480" s="11"/>
      <c r="K480" s="11"/>
      <c r="L480" s="11"/>
      <c r="M480" s="23"/>
    </row>
    <row r="481" spans="1:13" x14ac:dyDescent="0.3">
      <c r="A481" s="10"/>
      <c r="B481" s="11"/>
      <c r="C481" s="11"/>
      <c r="D481" s="11"/>
      <c r="E481" s="11"/>
      <c r="F481" s="11"/>
      <c r="G481" s="11"/>
      <c r="H481" s="11"/>
      <c r="I481" s="11"/>
      <c r="J481" s="11"/>
      <c r="K481" s="11"/>
      <c r="L481" s="11"/>
      <c r="M481" s="23"/>
    </row>
    <row r="482" spans="1:13" x14ac:dyDescent="0.3">
      <c r="A482" s="10"/>
      <c r="B482" s="11"/>
      <c r="C482" s="11"/>
      <c r="D482" s="11"/>
      <c r="E482" s="11"/>
      <c r="F482" s="11"/>
      <c r="G482" s="11"/>
      <c r="H482" s="11"/>
      <c r="I482" s="11"/>
      <c r="J482" s="11"/>
      <c r="K482" s="11"/>
      <c r="L482" s="11"/>
      <c r="M482" s="23"/>
    </row>
    <row r="483" spans="1:13" x14ac:dyDescent="0.3">
      <c r="A483" s="10"/>
      <c r="B483" s="11"/>
      <c r="C483" s="11"/>
      <c r="D483" s="11"/>
      <c r="E483" s="11"/>
      <c r="F483" s="11"/>
      <c r="G483" s="11"/>
      <c r="H483" s="11"/>
      <c r="I483" s="11"/>
      <c r="J483" s="11"/>
      <c r="K483" s="11"/>
      <c r="L483" s="11"/>
      <c r="M483" s="23"/>
    </row>
    <row r="484" spans="1:13" x14ac:dyDescent="0.3">
      <c r="A484" s="10"/>
      <c r="B484" s="11"/>
      <c r="C484" s="11"/>
      <c r="D484" s="11"/>
      <c r="E484" s="11"/>
      <c r="F484" s="11"/>
      <c r="G484" s="11"/>
      <c r="H484" s="11"/>
      <c r="I484" s="11"/>
      <c r="J484" s="11"/>
      <c r="K484" s="11"/>
      <c r="L484" s="11"/>
      <c r="M484" s="23"/>
    </row>
    <row r="485" spans="1:13" x14ac:dyDescent="0.3">
      <c r="A485" s="10"/>
      <c r="B485" s="11"/>
      <c r="C485" s="11"/>
      <c r="D485" s="11"/>
      <c r="E485" s="11"/>
      <c r="F485" s="11"/>
      <c r="G485" s="11"/>
      <c r="H485" s="11"/>
      <c r="I485" s="11"/>
      <c r="J485" s="11"/>
      <c r="K485" s="11"/>
      <c r="L485" s="11"/>
      <c r="M485" s="23"/>
    </row>
    <row r="486" spans="1:13" x14ac:dyDescent="0.3">
      <c r="A486" s="10"/>
      <c r="B486" s="11"/>
      <c r="C486" s="11"/>
      <c r="D486" s="11"/>
      <c r="E486" s="11"/>
      <c r="F486" s="11"/>
      <c r="G486" s="11"/>
      <c r="H486" s="11"/>
      <c r="I486" s="11"/>
      <c r="J486" s="11"/>
      <c r="K486" s="11"/>
      <c r="L486" s="11"/>
      <c r="M486" s="23"/>
    </row>
    <row r="487" spans="1:13" x14ac:dyDescent="0.3">
      <c r="A487" s="10"/>
      <c r="B487" s="11"/>
      <c r="C487" s="11"/>
      <c r="D487" s="11"/>
      <c r="E487" s="11"/>
      <c r="F487" s="11"/>
      <c r="G487" s="11"/>
      <c r="H487" s="11"/>
      <c r="I487" s="11"/>
      <c r="J487" s="11"/>
      <c r="K487" s="11"/>
      <c r="L487" s="11"/>
      <c r="M487" s="23"/>
    </row>
    <row r="488" spans="1:13" x14ac:dyDescent="0.3">
      <c r="A488" s="10"/>
      <c r="B488" s="11"/>
      <c r="C488" s="11"/>
      <c r="D488" s="11"/>
      <c r="E488" s="11"/>
      <c r="F488" s="11"/>
      <c r="G488" s="11"/>
      <c r="H488" s="11"/>
      <c r="I488" s="11"/>
      <c r="J488" s="11"/>
      <c r="K488" s="11"/>
      <c r="L488" s="11"/>
      <c r="M488" s="23"/>
    </row>
    <row r="489" spans="1:13" x14ac:dyDescent="0.3">
      <c r="A489" s="10"/>
      <c r="B489" s="11"/>
      <c r="C489" s="11"/>
      <c r="D489" s="11"/>
      <c r="E489" s="11"/>
      <c r="F489" s="11"/>
      <c r="G489" s="11"/>
      <c r="H489" s="11"/>
      <c r="I489" s="11"/>
      <c r="J489" s="11"/>
      <c r="K489" s="11"/>
      <c r="L489" s="11"/>
      <c r="M489" s="23"/>
    </row>
    <row r="490" spans="1:13" x14ac:dyDescent="0.3">
      <c r="A490" s="10"/>
      <c r="B490" s="11"/>
      <c r="C490" s="11"/>
      <c r="D490" s="11"/>
      <c r="E490" s="11"/>
      <c r="F490" s="11"/>
      <c r="G490" s="11"/>
      <c r="H490" s="11"/>
      <c r="I490" s="11"/>
      <c r="J490" s="11"/>
      <c r="K490" s="11"/>
      <c r="L490" s="11"/>
      <c r="M490" s="23"/>
    </row>
    <row r="491" spans="1:13" x14ac:dyDescent="0.3">
      <c r="A491" s="10"/>
      <c r="B491" s="11"/>
      <c r="C491" s="11"/>
      <c r="D491" s="11"/>
      <c r="E491" s="11"/>
      <c r="F491" s="11"/>
      <c r="G491" s="11"/>
      <c r="H491" s="11"/>
      <c r="I491" s="11"/>
      <c r="J491" s="11"/>
      <c r="K491" s="11"/>
      <c r="L491" s="11"/>
      <c r="M491" s="23"/>
    </row>
    <row r="492" spans="1:13" x14ac:dyDescent="0.3">
      <c r="A492" s="10"/>
      <c r="B492" s="11"/>
      <c r="C492" s="11"/>
      <c r="D492" s="11"/>
      <c r="E492" s="11"/>
      <c r="F492" s="11"/>
      <c r="G492" s="11"/>
      <c r="H492" s="11"/>
      <c r="I492" s="11"/>
      <c r="J492" s="11"/>
      <c r="K492" s="11"/>
      <c r="L492" s="11"/>
      <c r="M492" s="23"/>
    </row>
    <row r="493" spans="1:13" x14ac:dyDescent="0.3">
      <c r="A493" s="10"/>
      <c r="B493" s="11"/>
      <c r="C493" s="11"/>
      <c r="D493" s="11"/>
      <c r="E493" s="11"/>
      <c r="F493" s="11"/>
      <c r="G493" s="11"/>
      <c r="H493" s="11"/>
      <c r="I493" s="11"/>
      <c r="J493" s="11"/>
      <c r="K493" s="11"/>
      <c r="L493" s="11"/>
      <c r="M493" s="23"/>
    </row>
    <row r="494" spans="1:13" x14ac:dyDescent="0.3">
      <c r="A494" s="10"/>
      <c r="B494" s="11"/>
      <c r="C494" s="11"/>
      <c r="D494" s="11"/>
      <c r="E494" s="11"/>
      <c r="F494" s="11"/>
      <c r="G494" s="11"/>
      <c r="H494" s="11"/>
      <c r="I494" s="11"/>
      <c r="J494" s="11"/>
      <c r="K494" s="11"/>
      <c r="L494" s="11"/>
      <c r="M494" s="23"/>
    </row>
    <row r="495" spans="1:13" x14ac:dyDescent="0.3">
      <c r="A495" s="10"/>
      <c r="B495" s="11"/>
      <c r="C495" s="11"/>
      <c r="D495" s="11"/>
      <c r="E495" s="11"/>
      <c r="F495" s="11"/>
      <c r="G495" s="11"/>
      <c r="H495" s="11"/>
      <c r="I495" s="11"/>
      <c r="J495" s="11"/>
      <c r="K495" s="11"/>
      <c r="L495" s="11"/>
      <c r="M495" s="23"/>
    </row>
    <row r="496" spans="1:13" x14ac:dyDescent="0.3">
      <c r="A496" s="10"/>
      <c r="B496" s="11"/>
      <c r="C496" s="11"/>
      <c r="D496" s="11"/>
      <c r="E496" s="11"/>
      <c r="F496" s="11"/>
      <c r="G496" s="11"/>
      <c r="H496" s="11"/>
      <c r="I496" s="11"/>
      <c r="J496" s="11"/>
      <c r="K496" s="11"/>
      <c r="L496" s="11"/>
      <c r="M496" s="23"/>
    </row>
    <row r="497" spans="1:13" x14ac:dyDescent="0.3">
      <c r="A497" s="10"/>
      <c r="B497" s="11"/>
      <c r="C497" s="11"/>
      <c r="D497" s="11"/>
      <c r="E497" s="11"/>
      <c r="F497" s="11"/>
      <c r="G497" s="11"/>
      <c r="H497" s="11"/>
      <c r="I497" s="11"/>
      <c r="J497" s="11"/>
      <c r="K497" s="11"/>
      <c r="L497" s="11"/>
      <c r="M497" s="23"/>
    </row>
    <row r="498" spans="1:13" x14ac:dyDescent="0.3">
      <c r="A498" s="10"/>
      <c r="B498" s="11"/>
      <c r="C498" s="11"/>
      <c r="D498" s="11"/>
      <c r="E498" s="11"/>
      <c r="F498" s="11"/>
      <c r="G498" s="11"/>
      <c r="H498" s="11"/>
      <c r="I498" s="11"/>
      <c r="J498" s="11"/>
      <c r="K498" s="11"/>
      <c r="L498" s="11"/>
      <c r="M498" s="23"/>
    </row>
    <row r="499" spans="1:13" x14ac:dyDescent="0.3">
      <c r="A499" s="10"/>
      <c r="B499" s="11"/>
      <c r="C499" s="11"/>
      <c r="D499" s="11"/>
      <c r="E499" s="11"/>
      <c r="F499" s="11"/>
      <c r="G499" s="11"/>
      <c r="H499" s="11"/>
      <c r="I499" s="11"/>
      <c r="J499" s="11"/>
      <c r="K499" s="11"/>
      <c r="L499" s="11"/>
      <c r="M499" s="23"/>
    </row>
    <row r="500" spans="1:13" x14ac:dyDescent="0.3">
      <c r="A500" s="10"/>
      <c r="B500" s="11"/>
      <c r="C500" s="11"/>
      <c r="D500" s="11"/>
      <c r="E500" s="11"/>
      <c r="F500" s="11"/>
      <c r="G500" s="11"/>
      <c r="H500" s="11"/>
      <c r="I500" s="11"/>
      <c r="J500" s="11"/>
      <c r="K500" s="11"/>
      <c r="L500" s="11"/>
      <c r="M500" s="23"/>
    </row>
    <row r="501" spans="1:13" x14ac:dyDescent="0.3">
      <c r="A501" s="10"/>
      <c r="B501" s="11"/>
      <c r="C501" s="11"/>
      <c r="D501" s="11"/>
      <c r="E501" s="11"/>
      <c r="F501" s="11"/>
      <c r="G501" s="11"/>
      <c r="H501" s="11"/>
      <c r="I501" s="11"/>
      <c r="J501" s="11"/>
      <c r="K501" s="11"/>
      <c r="L501" s="11"/>
      <c r="M501" s="23"/>
    </row>
    <row r="502" spans="1:13" x14ac:dyDescent="0.3">
      <c r="A502" s="10"/>
      <c r="B502" s="11"/>
      <c r="C502" s="11"/>
      <c r="D502" s="11"/>
      <c r="E502" s="11"/>
      <c r="F502" s="11"/>
      <c r="G502" s="11"/>
      <c r="H502" s="11"/>
      <c r="I502" s="11"/>
      <c r="J502" s="11"/>
      <c r="K502" s="11"/>
      <c r="L502" s="11"/>
      <c r="M502" s="23"/>
    </row>
    <row r="503" spans="1:13" x14ac:dyDescent="0.3">
      <c r="A503" s="10"/>
      <c r="B503" s="11"/>
      <c r="C503" s="11"/>
      <c r="D503" s="11"/>
      <c r="E503" s="11"/>
      <c r="F503" s="11"/>
      <c r="G503" s="11"/>
      <c r="H503" s="11"/>
      <c r="I503" s="11"/>
      <c r="J503" s="11"/>
      <c r="K503" s="11"/>
      <c r="L503" s="11"/>
      <c r="M503" s="23"/>
    </row>
    <row r="504" spans="1:13" x14ac:dyDescent="0.3">
      <c r="A504" s="10"/>
      <c r="B504" s="11"/>
      <c r="C504" s="11"/>
      <c r="D504" s="11"/>
      <c r="E504" s="11"/>
      <c r="F504" s="11"/>
      <c r="G504" s="11"/>
      <c r="H504" s="11"/>
      <c r="I504" s="11"/>
      <c r="J504" s="11"/>
      <c r="K504" s="11"/>
      <c r="L504" s="11"/>
      <c r="M504" s="23"/>
    </row>
    <row r="505" spans="1:13" x14ac:dyDescent="0.3">
      <c r="A505" s="10"/>
      <c r="B505" s="11"/>
      <c r="C505" s="11"/>
      <c r="D505" s="11"/>
      <c r="E505" s="11"/>
      <c r="F505" s="11"/>
      <c r="G505" s="11"/>
      <c r="H505" s="11"/>
      <c r="I505" s="11"/>
      <c r="J505" s="11"/>
      <c r="K505" s="11"/>
      <c r="L505" s="11"/>
      <c r="M505" s="23"/>
    </row>
    <row r="506" spans="1:13" x14ac:dyDescent="0.3">
      <c r="A506" s="10"/>
      <c r="B506" s="11"/>
      <c r="C506" s="11"/>
      <c r="D506" s="11"/>
      <c r="E506" s="11"/>
      <c r="F506" s="11"/>
      <c r="G506" s="11"/>
      <c r="H506" s="11"/>
      <c r="I506" s="11"/>
      <c r="J506" s="11"/>
      <c r="K506" s="11"/>
      <c r="L506" s="11"/>
      <c r="M506" s="23"/>
    </row>
    <row r="507" spans="1:13" x14ac:dyDescent="0.3">
      <c r="A507" s="10"/>
      <c r="B507" s="11"/>
      <c r="C507" s="11"/>
      <c r="D507" s="11"/>
      <c r="E507" s="11"/>
      <c r="F507" s="11"/>
      <c r="G507" s="11"/>
      <c r="H507" s="11"/>
      <c r="I507" s="11"/>
      <c r="J507" s="11"/>
      <c r="K507" s="11"/>
      <c r="L507" s="11"/>
      <c r="M507" s="23"/>
    </row>
    <row r="508" spans="1:13" x14ac:dyDescent="0.3">
      <c r="A508" s="10"/>
      <c r="B508" s="11"/>
      <c r="C508" s="11"/>
      <c r="D508" s="11"/>
      <c r="E508" s="11"/>
      <c r="F508" s="11"/>
      <c r="G508" s="11"/>
      <c r="H508" s="11"/>
      <c r="I508" s="11"/>
      <c r="J508" s="11"/>
      <c r="K508" s="11"/>
      <c r="L508" s="11"/>
      <c r="M508" s="23"/>
    </row>
    <row r="509" spans="1:13" x14ac:dyDescent="0.3">
      <c r="A509" s="10"/>
      <c r="B509" s="11"/>
      <c r="C509" s="11"/>
      <c r="D509" s="11"/>
      <c r="E509" s="11"/>
      <c r="F509" s="11"/>
      <c r="G509" s="11"/>
      <c r="H509" s="11"/>
      <c r="I509" s="11"/>
      <c r="J509" s="11"/>
      <c r="K509" s="11"/>
      <c r="L509" s="11"/>
      <c r="M509" s="23"/>
    </row>
    <row r="510" spans="1:13" x14ac:dyDescent="0.3">
      <c r="A510" s="10"/>
      <c r="B510" s="11"/>
      <c r="C510" s="11"/>
      <c r="D510" s="11"/>
      <c r="E510" s="11"/>
      <c r="F510" s="11"/>
      <c r="G510" s="11"/>
      <c r="H510" s="11"/>
      <c r="I510" s="11"/>
      <c r="J510" s="11"/>
      <c r="K510" s="11"/>
      <c r="L510" s="11"/>
      <c r="M510" s="23"/>
    </row>
    <row r="511" spans="1:13" x14ac:dyDescent="0.3">
      <c r="A511" s="10"/>
      <c r="B511" s="11"/>
      <c r="C511" s="11"/>
      <c r="D511" s="11"/>
      <c r="E511" s="11"/>
      <c r="F511" s="11"/>
      <c r="G511" s="11"/>
      <c r="H511" s="11"/>
      <c r="I511" s="11"/>
      <c r="J511" s="11"/>
      <c r="K511" s="11"/>
      <c r="L511" s="11"/>
      <c r="M511" s="23"/>
    </row>
    <row r="512" spans="1:13" x14ac:dyDescent="0.3">
      <c r="A512" s="10"/>
      <c r="B512" s="11"/>
      <c r="C512" s="11"/>
      <c r="D512" s="11"/>
      <c r="E512" s="11"/>
      <c r="F512" s="11"/>
      <c r="G512" s="11"/>
      <c r="H512" s="11"/>
      <c r="I512" s="11"/>
      <c r="J512" s="11"/>
      <c r="K512" s="11"/>
      <c r="L512" s="11"/>
      <c r="M512" s="23"/>
    </row>
    <row r="513" spans="1:13" x14ac:dyDescent="0.3">
      <c r="A513" s="10"/>
      <c r="B513" s="11"/>
      <c r="C513" s="11"/>
      <c r="D513" s="11"/>
      <c r="E513" s="11"/>
      <c r="F513" s="11"/>
      <c r="G513" s="11"/>
      <c r="H513" s="11"/>
      <c r="I513" s="11"/>
      <c r="J513" s="11"/>
      <c r="K513" s="11"/>
      <c r="L513" s="11"/>
      <c r="M513" s="23"/>
    </row>
    <row r="514" spans="1:13" x14ac:dyDescent="0.3">
      <c r="A514" s="10"/>
      <c r="B514" s="11"/>
      <c r="C514" s="11"/>
      <c r="D514" s="11"/>
      <c r="E514" s="11"/>
      <c r="F514" s="11"/>
      <c r="G514" s="11"/>
      <c r="H514" s="11"/>
      <c r="I514" s="11"/>
      <c r="J514" s="11"/>
      <c r="K514" s="11"/>
      <c r="L514" s="11"/>
      <c r="M514" s="23"/>
    </row>
    <row r="515" spans="1:13" x14ac:dyDescent="0.3">
      <c r="A515" s="10"/>
      <c r="B515" s="11"/>
      <c r="C515" s="11"/>
      <c r="D515" s="11"/>
      <c r="E515" s="11"/>
      <c r="F515" s="11"/>
      <c r="G515" s="11"/>
      <c r="H515" s="11"/>
      <c r="I515" s="11"/>
      <c r="J515" s="11"/>
      <c r="K515" s="11"/>
      <c r="L515" s="11"/>
      <c r="M515" s="23"/>
    </row>
    <row r="516" spans="1:13" x14ac:dyDescent="0.3">
      <c r="A516" s="10"/>
      <c r="B516" s="11"/>
      <c r="C516" s="11"/>
      <c r="D516" s="11"/>
      <c r="E516" s="11"/>
      <c r="F516" s="11"/>
      <c r="G516" s="11"/>
      <c r="H516" s="11"/>
      <c r="I516" s="11"/>
      <c r="J516" s="11"/>
      <c r="K516" s="11"/>
      <c r="L516" s="11"/>
      <c r="M516" s="23"/>
    </row>
    <row r="517" spans="1:13" x14ac:dyDescent="0.3">
      <c r="A517" s="10"/>
      <c r="B517" s="11"/>
      <c r="C517" s="11"/>
      <c r="D517" s="11"/>
      <c r="E517" s="11"/>
      <c r="F517" s="11"/>
      <c r="G517" s="11"/>
      <c r="H517" s="11"/>
      <c r="I517" s="11"/>
      <c r="J517" s="11"/>
      <c r="K517" s="11"/>
      <c r="L517" s="11"/>
      <c r="M517" s="23"/>
    </row>
    <row r="518" spans="1:13" x14ac:dyDescent="0.3">
      <c r="A518" s="10"/>
      <c r="B518" s="11"/>
      <c r="C518" s="11"/>
      <c r="D518" s="11"/>
      <c r="E518" s="11"/>
      <c r="F518" s="11"/>
      <c r="G518" s="11"/>
      <c r="H518" s="11"/>
      <c r="I518" s="11"/>
      <c r="J518" s="11"/>
      <c r="K518" s="11"/>
      <c r="L518" s="11"/>
      <c r="M518" s="23"/>
    </row>
    <row r="519" spans="1:13" x14ac:dyDescent="0.3">
      <c r="A519" s="10"/>
      <c r="B519" s="11"/>
      <c r="C519" s="11"/>
      <c r="D519" s="11"/>
      <c r="E519" s="11"/>
      <c r="F519" s="11"/>
      <c r="G519" s="11"/>
      <c r="H519" s="11"/>
      <c r="I519" s="11"/>
      <c r="J519" s="11"/>
      <c r="K519" s="11"/>
      <c r="L519" s="11"/>
      <c r="M519" s="23"/>
    </row>
    <row r="520" spans="1:13" x14ac:dyDescent="0.3">
      <c r="A520" s="10"/>
      <c r="B520" s="11"/>
      <c r="C520" s="11"/>
      <c r="D520" s="11"/>
      <c r="E520" s="11"/>
      <c r="F520" s="11"/>
      <c r="G520" s="11"/>
      <c r="H520" s="11"/>
      <c r="I520" s="11"/>
      <c r="J520" s="11"/>
      <c r="K520" s="11"/>
      <c r="L520" s="11"/>
      <c r="M520" s="23"/>
    </row>
    <row r="521" spans="1:13" x14ac:dyDescent="0.3">
      <c r="A521" s="10"/>
      <c r="B521" s="11"/>
      <c r="C521" s="11"/>
      <c r="D521" s="11"/>
      <c r="E521" s="11"/>
      <c r="F521" s="11"/>
      <c r="G521" s="11"/>
      <c r="H521" s="11"/>
      <c r="I521" s="11"/>
      <c r="J521" s="11"/>
      <c r="K521" s="11"/>
      <c r="L521" s="11"/>
      <c r="M521" s="23"/>
    </row>
    <row r="522" spans="1:13" x14ac:dyDescent="0.3">
      <c r="A522" s="10"/>
      <c r="B522" s="11"/>
      <c r="C522" s="11"/>
      <c r="D522" s="11"/>
      <c r="E522" s="11"/>
      <c r="F522" s="11"/>
      <c r="G522" s="11"/>
      <c r="H522" s="11"/>
      <c r="I522" s="11"/>
      <c r="J522" s="11"/>
      <c r="K522" s="11"/>
      <c r="L522" s="11"/>
      <c r="M522" s="23"/>
    </row>
    <row r="523" spans="1:13" x14ac:dyDescent="0.3">
      <c r="A523" s="10"/>
      <c r="B523" s="11"/>
      <c r="C523" s="11"/>
      <c r="D523" s="11"/>
      <c r="E523" s="11"/>
      <c r="F523" s="11"/>
      <c r="G523" s="11"/>
      <c r="H523" s="11"/>
      <c r="I523" s="11"/>
      <c r="J523" s="11"/>
      <c r="K523" s="11"/>
      <c r="L523" s="11"/>
      <c r="M523" s="23"/>
    </row>
    <row r="524" spans="1:13" x14ac:dyDescent="0.3">
      <c r="A524" s="10"/>
      <c r="B524" s="11"/>
      <c r="C524" s="11"/>
      <c r="D524" s="11"/>
      <c r="E524" s="11"/>
      <c r="F524" s="11"/>
      <c r="G524" s="11"/>
      <c r="H524" s="11"/>
      <c r="I524" s="11"/>
      <c r="J524" s="11"/>
      <c r="K524" s="11"/>
      <c r="L524" s="11"/>
      <c r="M524" s="23"/>
    </row>
    <row r="525" spans="1:13" x14ac:dyDescent="0.3">
      <c r="A525" s="10"/>
      <c r="B525" s="11"/>
      <c r="C525" s="11"/>
      <c r="D525" s="11"/>
      <c r="E525" s="11"/>
      <c r="F525" s="11"/>
      <c r="G525" s="11"/>
      <c r="H525" s="11"/>
      <c r="I525" s="11"/>
      <c r="J525" s="11"/>
      <c r="K525" s="11"/>
      <c r="L525" s="11"/>
      <c r="M525" s="23"/>
    </row>
    <row r="526" spans="1:13" x14ac:dyDescent="0.3">
      <c r="A526" s="10"/>
      <c r="B526" s="11"/>
      <c r="C526" s="11"/>
      <c r="D526" s="11"/>
      <c r="E526" s="11"/>
      <c r="F526" s="11"/>
      <c r="G526" s="11"/>
      <c r="H526" s="11"/>
      <c r="I526" s="11"/>
      <c r="J526" s="11"/>
      <c r="K526" s="11"/>
      <c r="L526" s="11"/>
      <c r="M526" s="23"/>
    </row>
    <row r="527" spans="1:13" x14ac:dyDescent="0.3">
      <c r="A527" s="10"/>
      <c r="B527" s="11"/>
      <c r="C527" s="11"/>
      <c r="D527" s="11"/>
      <c r="E527" s="11"/>
      <c r="F527" s="11"/>
      <c r="G527" s="11"/>
      <c r="H527" s="11"/>
      <c r="I527" s="11"/>
      <c r="J527" s="11"/>
      <c r="K527" s="11"/>
      <c r="L527" s="11"/>
      <c r="M527" s="23"/>
    </row>
    <row r="528" spans="1:13" x14ac:dyDescent="0.3">
      <c r="A528" s="10"/>
      <c r="B528" s="11"/>
      <c r="C528" s="11"/>
      <c r="D528" s="11"/>
      <c r="E528" s="11"/>
      <c r="F528" s="11"/>
      <c r="G528" s="11"/>
      <c r="H528" s="11"/>
      <c r="I528" s="11"/>
      <c r="J528" s="11"/>
      <c r="K528" s="11"/>
      <c r="L528" s="11"/>
      <c r="M528" s="23"/>
    </row>
    <row r="529" spans="1:13" x14ac:dyDescent="0.3">
      <c r="A529" s="10"/>
      <c r="B529" s="11"/>
      <c r="C529" s="11"/>
      <c r="D529" s="11"/>
      <c r="E529" s="11"/>
      <c r="F529" s="11"/>
      <c r="G529" s="11"/>
      <c r="H529" s="11"/>
      <c r="I529" s="11"/>
      <c r="J529" s="11"/>
      <c r="K529" s="11"/>
      <c r="L529" s="11"/>
      <c r="M529" s="23"/>
    </row>
    <row r="530" spans="1:13" x14ac:dyDescent="0.3">
      <c r="A530" s="10"/>
      <c r="B530" s="11"/>
      <c r="C530" s="11"/>
      <c r="D530" s="11"/>
      <c r="E530" s="11"/>
      <c r="F530" s="11"/>
      <c r="G530" s="11"/>
      <c r="H530" s="11"/>
      <c r="I530" s="11"/>
      <c r="J530" s="11"/>
      <c r="K530" s="11"/>
      <c r="L530" s="11"/>
      <c r="M530" s="23"/>
    </row>
    <row r="531" spans="1:13" x14ac:dyDescent="0.3">
      <c r="A531" s="10"/>
      <c r="B531" s="11"/>
      <c r="C531" s="11"/>
      <c r="D531" s="11"/>
      <c r="E531" s="11"/>
      <c r="F531" s="11"/>
      <c r="G531" s="11"/>
      <c r="H531" s="11"/>
      <c r="I531" s="11"/>
      <c r="J531" s="11"/>
      <c r="K531" s="11"/>
      <c r="L531" s="11"/>
      <c r="M531" s="23"/>
    </row>
    <row r="532" spans="1:13" x14ac:dyDescent="0.3">
      <c r="A532" s="10"/>
      <c r="B532" s="11"/>
      <c r="C532" s="11"/>
      <c r="D532" s="11"/>
      <c r="E532" s="11"/>
      <c r="F532" s="11"/>
      <c r="G532" s="11"/>
      <c r="H532" s="11"/>
      <c r="I532" s="11"/>
      <c r="J532" s="11"/>
      <c r="K532" s="11"/>
      <c r="L532" s="11"/>
      <c r="M532" s="23"/>
    </row>
    <row r="533" spans="1:13" x14ac:dyDescent="0.3">
      <c r="A533" s="10"/>
      <c r="B533" s="11"/>
      <c r="C533" s="11"/>
      <c r="D533" s="11"/>
      <c r="E533" s="11"/>
      <c r="F533" s="11"/>
      <c r="G533" s="11"/>
      <c r="H533" s="11"/>
      <c r="I533" s="11"/>
      <c r="J533" s="11"/>
      <c r="K533" s="11"/>
      <c r="L533" s="11"/>
      <c r="M533" s="23"/>
    </row>
    <row r="534" spans="1:13" x14ac:dyDescent="0.3">
      <c r="A534" s="10"/>
      <c r="B534" s="11"/>
      <c r="C534" s="11"/>
      <c r="D534" s="11"/>
      <c r="E534" s="11"/>
      <c r="F534" s="11"/>
      <c r="G534" s="11"/>
      <c r="H534" s="11"/>
      <c r="I534" s="11"/>
      <c r="J534" s="11"/>
      <c r="K534" s="11"/>
      <c r="L534" s="11"/>
      <c r="M534" s="23"/>
    </row>
    <row r="535" spans="1:13" x14ac:dyDescent="0.3">
      <c r="A535" s="10"/>
      <c r="B535" s="11"/>
      <c r="C535" s="11"/>
      <c r="D535" s="11"/>
      <c r="E535" s="11"/>
      <c r="F535" s="11"/>
      <c r="G535" s="11"/>
      <c r="H535" s="11"/>
      <c r="I535" s="11"/>
      <c r="J535" s="11"/>
      <c r="K535" s="11"/>
      <c r="L535" s="11"/>
      <c r="M535" s="23"/>
    </row>
    <row r="536" spans="1:13" x14ac:dyDescent="0.3">
      <c r="A536" s="10"/>
      <c r="B536" s="11"/>
      <c r="C536" s="11"/>
      <c r="D536" s="11"/>
      <c r="E536" s="11"/>
      <c r="F536" s="11"/>
      <c r="G536" s="11"/>
      <c r="H536" s="11"/>
      <c r="I536" s="11"/>
      <c r="J536" s="11"/>
      <c r="K536" s="11"/>
      <c r="L536" s="11"/>
      <c r="M536" s="23"/>
    </row>
    <row r="537" spans="1:13" x14ac:dyDescent="0.3">
      <c r="A537" s="10"/>
      <c r="B537" s="11"/>
      <c r="C537" s="11"/>
      <c r="D537" s="11"/>
      <c r="E537" s="11"/>
      <c r="F537" s="11"/>
      <c r="G537" s="11"/>
      <c r="H537" s="11"/>
      <c r="I537" s="11"/>
      <c r="J537" s="11"/>
      <c r="K537" s="11"/>
      <c r="L537" s="11"/>
      <c r="M537" s="23"/>
    </row>
    <row r="538" spans="1:13" x14ac:dyDescent="0.3">
      <c r="A538" s="10"/>
      <c r="B538" s="11"/>
      <c r="C538" s="11"/>
      <c r="D538" s="11"/>
      <c r="E538" s="11"/>
      <c r="F538" s="11"/>
      <c r="G538" s="11"/>
      <c r="H538" s="11"/>
      <c r="I538" s="11"/>
      <c r="J538" s="11"/>
      <c r="K538" s="11"/>
      <c r="L538" s="11"/>
      <c r="M538" s="23"/>
    </row>
    <row r="539" spans="1:13" x14ac:dyDescent="0.3">
      <c r="A539" s="10"/>
      <c r="B539" s="11"/>
      <c r="C539" s="11"/>
      <c r="D539" s="11"/>
      <c r="E539" s="11"/>
      <c r="F539" s="11"/>
      <c r="G539" s="11"/>
      <c r="H539" s="11"/>
      <c r="I539" s="11"/>
      <c r="J539" s="11"/>
      <c r="K539" s="11"/>
      <c r="L539" s="11"/>
      <c r="M539" s="23"/>
    </row>
    <row r="540" spans="1:13" x14ac:dyDescent="0.3">
      <c r="A540" s="10"/>
      <c r="B540" s="11"/>
      <c r="C540" s="11"/>
      <c r="D540" s="11"/>
      <c r="E540" s="11"/>
      <c r="F540" s="11"/>
      <c r="G540" s="11"/>
      <c r="H540" s="11"/>
      <c r="I540" s="11"/>
      <c r="J540" s="11"/>
      <c r="K540" s="11"/>
      <c r="L540" s="11"/>
      <c r="M540" s="23"/>
    </row>
    <row r="541" spans="1:13" x14ac:dyDescent="0.3">
      <c r="A541" s="10"/>
      <c r="B541" s="11"/>
      <c r="C541" s="11"/>
      <c r="D541" s="11"/>
      <c r="E541" s="11"/>
      <c r="F541" s="11"/>
      <c r="G541" s="11"/>
      <c r="H541" s="11"/>
      <c r="I541" s="11"/>
      <c r="J541" s="11"/>
      <c r="K541" s="11"/>
      <c r="L541" s="11"/>
      <c r="M541" s="23"/>
    </row>
    <row r="542" spans="1:13" x14ac:dyDescent="0.3">
      <c r="A542" s="10"/>
      <c r="B542" s="11"/>
      <c r="C542" s="11"/>
      <c r="D542" s="11"/>
      <c r="E542" s="11"/>
      <c r="F542" s="11"/>
      <c r="G542" s="11"/>
      <c r="H542" s="11"/>
      <c r="I542" s="11"/>
      <c r="J542" s="11"/>
      <c r="K542" s="11"/>
      <c r="L542" s="11"/>
      <c r="M542" s="23"/>
    </row>
    <row r="543" spans="1:13" x14ac:dyDescent="0.3">
      <c r="A543" s="10"/>
      <c r="B543" s="11"/>
      <c r="C543" s="11"/>
      <c r="D543" s="11"/>
      <c r="E543" s="11"/>
      <c r="F543" s="11"/>
      <c r="G543" s="11"/>
      <c r="H543" s="11"/>
      <c r="I543" s="11"/>
      <c r="J543" s="11"/>
      <c r="K543" s="11"/>
      <c r="L543" s="11"/>
      <c r="M543" s="23"/>
    </row>
    <row r="544" spans="1:13" x14ac:dyDescent="0.3">
      <c r="A544" s="10"/>
      <c r="B544" s="11"/>
      <c r="C544" s="11"/>
      <c r="D544" s="11"/>
      <c r="E544" s="11"/>
      <c r="F544" s="11"/>
      <c r="G544" s="11"/>
      <c r="H544" s="11"/>
      <c r="I544" s="11"/>
      <c r="J544" s="11"/>
      <c r="K544" s="11"/>
      <c r="L544" s="11"/>
      <c r="M544" s="23"/>
    </row>
    <row r="545" spans="1:13" x14ac:dyDescent="0.3">
      <c r="A545" s="10"/>
      <c r="B545" s="11"/>
      <c r="C545" s="11"/>
      <c r="D545" s="11"/>
      <c r="E545" s="11"/>
      <c r="F545" s="11"/>
      <c r="G545" s="11"/>
      <c r="H545" s="11"/>
      <c r="I545" s="11"/>
      <c r="J545" s="11"/>
      <c r="K545" s="11"/>
      <c r="L545" s="11"/>
      <c r="M545" s="23"/>
    </row>
    <row r="546" spans="1:13" x14ac:dyDescent="0.3">
      <c r="A546" s="10"/>
      <c r="B546" s="11"/>
      <c r="C546" s="11"/>
      <c r="D546" s="11"/>
      <c r="E546" s="11"/>
      <c r="F546" s="11"/>
      <c r="G546" s="11"/>
      <c r="H546" s="11"/>
      <c r="I546" s="11"/>
      <c r="J546" s="11"/>
      <c r="K546" s="11"/>
      <c r="L546" s="11"/>
      <c r="M546" s="23"/>
    </row>
    <row r="547" spans="1:13" x14ac:dyDescent="0.3">
      <c r="A547" s="10"/>
      <c r="B547" s="11"/>
      <c r="C547" s="11"/>
      <c r="D547" s="11"/>
      <c r="E547" s="11"/>
      <c r="F547" s="11"/>
      <c r="G547" s="11"/>
      <c r="H547" s="11"/>
      <c r="I547" s="11"/>
      <c r="J547" s="11"/>
      <c r="K547" s="11"/>
      <c r="L547" s="11"/>
      <c r="M547" s="23"/>
    </row>
    <row r="548" spans="1:13" x14ac:dyDescent="0.3">
      <c r="A548" s="10"/>
      <c r="B548" s="11"/>
      <c r="C548" s="11"/>
      <c r="D548" s="11"/>
      <c r="E548" s="11"/>
      <c r="F548" s="11"/>
      <c r="G548" s="11"/>
      <c r="H548" s="11"/>
      <c r="I548" s="11"/>
      <c r="J548" s="11"/>
      <c r="K548" s="11"/>
      <c r="L548" s="11"/>
      <c r="M548" s="23"/>
    </row>
    <row r="549" spans="1:13" x14ac:dyDescent="0.3">
      <c r="A549" s="10"/>
      <c r="B549" s="11"/>
      <c r="C549" s="11"/>
      <c r="D549" s="11"/>
      <c r="E549" s="11"/>
      <c r="F549" s="11"/>
      <c r="G549" s="11"/>
      <c r="H549" s="11"/>
      <c r="I549" s="11"/>
      <c r="J549" s="11"/>
      <c r="K549" s="11"/>
      <c r="L549" s="11"/>
      <c r="M549" s="23"/>
    </row>
    <row r="550" spans="1:13" x14ac:dyDescent="0.3">
      <c r="A550" s="10"/>
      <c r="B550" s="11"/>
      <c r="C550" s="11"/>
      <c r="D550" s="11"/>
      <c r="E550" s="11"/>
      <c r="F550" s="11"/>
      <c r="G550" s="11"/>
      <c r="H550" s="11"/>
      <c r="I550" s="11"/>
      <c r="J550" s="11"/>
      <c r="K550" s="11"/>
      <c r="L550" s="11"/>
      <c r="M550" s="23"/>
    </row>
    <row r="551" spans="1:13" x14ac:dyDescent="0.3">
      <c r="A551" s="10"/>
      <c r="B551" s="11"/>
      <c r="C551" s="11"/>
      <c r="D551" s="11"/>
      <c r="E551" s="11"/>
      <c r="F551" s="11"/>
      <c r="G551" s="11"/>
      <c r="H551" s="11"/>
      <c r="I551" s="11"/>
      <c r="J551" s="11"/>
      <c r="K551" s="11"/>
      <c r="L551" s="11"/>
      <c r="M551" s="23"/>
    </row>
    <row r="552" spans="1:13" x14ac:dyDescent="0.3">
      <c r="A552" s="10"/>
      <c r="B552" s="11"/>
      <c r="C552" s="11"/>
      <c r="D552" s="11"/>
      <c r="E552" s="11"/>
      <c r="F552" s="11"/>
      <c r="G552" s="11"/>
      <c r="H552" s="11"/>
      <c r="I552" s="11"/>
      <c r="J552" s="11"/>
      <c r="K552" s="11"/>
      <c r="L552" s="11"/>
      <c r="M552" s="23"/>
    </row>
    <row r="553" spans="1:13" x14ac:dyDescent="0.3">
      <c r="A553" s="10"/>
      <c r="B553" s="11"/>
      <c r="C553" s="11"/>
      <c r="D553" s="11"/>
      <c r="E553" s="11"/>
      <c r="F553" s="11"/>
      <c r="G553" s="11"/>
      <c r="H553" s="11"/>
      <c r="I553" s="11"/>
      <c r="J553" s="11"/>
      <c r="K553" s="11"/>
      <c r="L553" s="11"/>
      <c r="M553" s="23"/>
    </row>
    <row r="554" spans="1:13" x14ac:dyDescent="0.3">
      <c r="A554" s="10"/>
      <c r="B554" s="11"/>
      <c r="C554" s="11"/>
      <c r="D554" s="11"/>
      <c r="E554" s="11"/>
      <c r="F554" s="11"/>
      <c r="G554" s="11"/>
      <c r="H554" s="11"/>
      <c r="I554" s="11"/>
      <c r="J554" s="11"/>
      <c r="K554" s="11"/>
      <c r="L554" s="11"/>
      <c r="M554" s="23"/>
    </row>
    <row r="555" spans="1:13" x14ac:dyDescent="0.3">
      <c r="A555" s="10"/>
      <c r="B555" s="11"/>
      <c r="C555" s="11"/>
      <c r="D555" s="11"/>
      <c r="E555" s="11"/>
      <c r="F555" s="11"/>
      <c r="G555" s="11"/>
      <c r="H555" s="11"/>
      <c r="I555" s="11"/>
      <c r="J555" s="11"/>
      <c r="K555" s="11"/>
      <c r="L555" s="11"/>
      <c r="M555" s="23"/>
    </row>
    <row r="556" spans="1:13" x14ac:dyDescent="0.3">
      <c r="A556" s="10"/>
      <c r="B556" s="11"/>
      <c r="C556" s="11"/>
      <c r="D556" s="11"/>
      <c r="E556" s="11"/>
      <c r="F556" s="11"/>
      <c r="G556" s="11"/>
      <c r="H556" s="11"/>
      <c r="I556" s="11"/>
      <c r="J556" s="11"/>
      <c r="K556" s="11"/>
      <c r="L556" s="11"/>
      <c r="M556" s="23"/>
    </row>
    <row r="557" spans="1:13" x14ac:dyDescent="0.3">
      <c r="A557" s="10"/>
      <c r="B557" s="11"/>
      <c r="C557" s="11"/>
      <c r="D557" s="11"/>
      <c r="E557" s="11"/>
      <c r="F557" s="11"/>
      <c r="G557" s="11"/>
      <c r="H557" s="11"/>
      <c r="I557" s="11"/>
      <c r="J557" s="11"/>
      <c r="K557" s="11"/>
      <c r="L557" s="11"/>
      <c r="M557" s="23"/>
    </row>
    <row r="558" spans="1:13" x14ac:dyDescent="0.3">
      <c r="A558" s="10"/>
      <c r="B558" s="11"/>
      <c r="C558" s="11"/>
      <c r="D558" s="11"/>
      <c r="E558" s="11"/>
      <c r="F558" s="11"/>
      <c r="G558" s="11"/>
      <c r="H558" s="11"/>
      <c r="I558" s="11"/>
      <c r="J558" s="11"/>
      <c r="K558" s="11"/>
      <c r="L558" s="11"/>
      <c r="M558" s="23"/>
    </row>
    <row r="559" spans="1:13" x14ac:dyDescent="0.3">
      <c r="A559" s="10"/>
      <c r="B559" s="11"/>
      <c r="C559" s="11"/>
      <c r="D559" s="11"/>
      <c r="E559" s="11"/>
      <c r="F559" s="11"/>
      <c r="G559" s="11"/>
      <c r="H559" s="11"/>
      <c r="I559" s="11"/>
      <c r="J559" s="11"/>
      <c r="K559" s="11"/>
      <c r="L559" s="11"/>
      <c r="M559" s="23"/>
    </row>
    <row r="560" spans="1:13" x14ac:dyDescent="0.3">
      <c r="A560" s="10"/>
      <c r="B560" s="11"/>
      <c r="C560" s="11"/>
      <c r="D560" s="11"/>
      <c r="E560" s="11"/>
      <c r="F560" s="11"/>
      <c r="G560" s="11"/>
      <c r="H560" s="11"/>
      <c r="I560" s="11"/>
      <c r="J560" s="11"/>
      <c r="K560" s="11"/>
      <c r="L560" s="11"/>
      <c r="M560" s="23"/>
    </row>
    <row r="561" spans="1:13" x14ac:dyDescent="0.3">
      <c r="A561" s="10"/>
      <c r="B561" s="11"/>
      <c r="C561" s="11"/>
      <c r="D561" s="11"/>
      <c r="E561" s="11"/>
      <c r="F561" s="11"/>
      <c r="G561" s="11"/>
      <c r="H561" s="11"/>
      <c r="I561" s="11"/>
      <c r="J561" s="11"/>
      <c r="K561" s="11"/>
      <c r="L561" s="11"/>
      <c r="M561" s="23"/>
    </row>
    <row r="562" spans="1:13" x14ac:dyDescent="0.3">
      <c r="A562" s="10"/>
      <c r="B562" s="11"/>
      <c r="C562" s="11"/>
      <c r="D562" s="11"/>
      <c r="E562" s="11"/>
      <c r="F562" s="11"/>
      <c r="G562" s="11"/>
      <c r="H562" s="11"/>
      <c r="I562" s="11"/>
      <c r="J562" s="11"/>
      <c r="K562" s="11"/>
      <c r="L562" s="11"/>
      <c r="M562" s="23"/>
    </row>
    <row r="563" spans="1:13" x14ac:dyDescent="0.3">
      <c r="A563" s="10"/>
      <c r="B563" s="11"/>
      <c r="C563" s="11"/>
      <c r="D563" s="11"/>
      <c r="E563" s="11"/>
      <c r="F563" s="11"/>
      <c r="G563" s="11"/>
      <c r="H563" s="11"/>
      <c r="I563" s="11"/>
      <c r="J563" s="11"/>
      <c r="K563" s="11"/>
      <c r="L563" s="11"/>
      <c r="M563" s="23"/>
    </row>
    <row r="564" spans="1:13" x14ac:dyDescent="0.3">
      <c r="A564" s="10"/>
      <c r="B564" s="11"/>
      <c r="C564" s="11"/>
      <c r="D564" s="11"/>
      <c r="E564" s="11"/>
      <c r="F564" s="11"/>
      <c r="G564" s="11"/>
      <c r="H564" s="11"/>
      <c r="I564" s="11"/>
      <c r="J564" s="11"/>
      <c r="K564" s="11"/>
      <c r="L564" s="11"/>
      <c r="M564" s="23"/>
    </row>
    <row r="565" spans="1:13" x14ac:dyDescent="0.3">
      <c r="A565" s="10"/>
      <c r="B565" s="11"/>
      <c r="C565" s="11"/>
      <c r="D565" s="11"/>
      <c r="E565" s="11"/>
      <c r="F565" s="11"/>
      <c r="G565" s="11"/>
      <c r="H565" s="11"/>
      <c r="I565" s="11"/>
      <c r="J565" s="11"/>
      <c r="K565" s="11"/>
      <c r="L565" s="11"/>
      <c r="M565" s="23"/>
    </row>
    <row r="566" spans="1:13" x14ac:dyDescent="0.3">
      <c r="A566" s="10"/>
      <c r="B566" s="11"/>
      <c r="C566" s="11"/>
      <c r="D566" s="11"/>
      <c r="E566" s="11"/>
      <c r="F566" s="11"/>
      <c r="G566" s="11"/>
      <c r="H566" s="11"/>
      <c r="I566" s="11"/>
      <c r="J566" s="11"/>
      <c r="K566" s="11"/>
      <c r="L566" s="11"/>
      <c r="M566" s="23"/>
    </row>
    <row r="567" spans="1:13" x14ac:dyDescent="0.3">
      <c r="A567" s="10"/>
      <c r="B567" s="11"/>
      <c r="C567" s="11"/>
      <c r="D567" s="11"/>
      <c r="E567" s="11"/>
      <c r="F567" s="11"/>
      <c r="G567" s="11"/>
      <c r="H567" s="11"/>
      <c r="I567" s="11"/>
      <c r="J567" s="11"/>
      <c r="K567" s="11"/>
      <c r="L567" s="11"/>
      <c r="M567" s="23"/>
    </row>
    <row r="568" spans="1:13" x14ac:dyDescent="0.3">
      <c r="A568" s="10"/>
      <c r="B568" s="11"/>
      <c r="C568" s="11"/>
      <c r="D568" s="11"/>
      <c r="E568" s="11"/>
      <c r="F568" s="11"/>
      <c r="G568" s="11"/>
      <c r="H568" s="11"/>
      <c r="I568" s="11"/>
      <c r="J568" s="11"/>
      <c r="K568" s="11"/>
      <c r="L568" s="11"/>
      <c r="M568" s="23"/>
    </row>
    <row r="569" spans="1:13" x14ac:dyDescent="0.3">
      <c r="A569" s="10"/>
      <c r="B569" s="11"/>
      <c r="C569" s="11"/>
      <c r="D569" s="11"/>
      <c r="E569" s="11"/>
      <c r="F569" s="11"/>
      <c r="G569" s="11"/>
      <c r="H569" s="11"/>
      <c r="I569" s="11"/>
      <c r="J569" s="11"/>
      <c r="K569" s="11"/>
      <c r="L569" s="11"/>
      <c r="M569" s="23"/>
    </row>
    <row r="570" spans="1:13" x14ac:dyDescent="0.3">
      <c r="A570" s="10"/>
      <c r="B570" s="11"/>
      <c r="C570" s="11"/>
      <c r="D570" s="11"/>
      <c r="E570" s="11"/>
      <c r="F570" s="11"/>
      <c r="G570" s="11"/>
      <c r="H570" s="11"/>
      <c r="I570" s="11"/>
      <c r="J570" s="11"/>
      <c r="K570" s="11"/>
      <c r="L570" s="11"/>
      <c r="M570" s="23"/>
    </row>
    <row r="571" spans="1:13" x14ac:dyDescent="0.3">
      <c r="A571" s="10"/>
      <c r="B571" s="11"/>
      <c r="C571" s="11"/>
      <c r="D571" s="11"/>
      <c r="E571" s="11"/>
      <c r="F571" s="11"/>
      <c r="G571" s="11"/>
      <c r="H571" s="11"/>
      <c r="I571" s="11"/>
      <c r="J571" s="11"/>
      <c r="K571" s="11"/>
      <c r="L571" s="11"/>
      <c r="M571" s="23"/>
    </row>
    <row r="572" spans="1:13" x14ac:dyDescent="0.3">
      <c r="A572" s="10"/>
      <c r="B572" s="11"/>
      <c r="C572" s="11"/>
      <c r="D572" s="11"/>
      <c r="E572" s="11"/>
      <c r="F572" s="11"/>
      <c r="G572" s="11"/>
      <c r="H572" s="11"/>
      <c r="I572" s="11"/>
      <c r="J572" s="11"/>
      <c r="K572" s="11"/>
      <c r="L572" s="11"/>
      <c r="M572" s="23"/>
    </row>
    <row r="573" spans="1:13" x14ac:dyDescent="0.3">
      <c r="A573" s="10"/>
      <c r="B573" s="11"/>
      <c r="C573" s="11"/>
      <c r="D573" s="11"/>
      <c r="E573" s="11"/>
      <c r="F573" s="11"/>
      <c r="G573" s="11"/>
      <c r="H573" s="11"/>
      <c r="I573" s="11"/>
      <c r="J573" s="11"/>
      <c r="K573" s="11"/>
      <c r="L573" s="11"/>
      <c r="M573" s="23"/>
    </row>
    <row r="574" spans="1:13" x14ac:dyDescent="0.3">
      <c r="A574" s="10"/>
      <c r="B574" s="11"/>
      <c r="C574" s="11"/>
      <c r="D574" s="11"/>
      <c r="E574" s="11"/>
      <c r="F574" s="11"/>
      <c r="G574" s="11"/>
      <c r="H574" s="11"/>
      <c r="I574" s="11"/>
      <c r="J574" s="11"/>
      <c r="K574" s="11"/>
      <c r="L574" s="11"/>
      <c r="M574" s="23"/>
    </row>
    <row r="575" spans="1:13" x14ac:dyDescent="0.3">
      <c r="A575" s="10"/>
      <c r="B575" s="11"/>
      <c r="C575" s="11"/>
      <c r="D575" s="11"/>
      <c r="E575" s="11"/>
      <c r="F575" s="11"/>
      <c r="G575" s="11"/>
      <c r="H575" s="11"/>
      <c r="I575" s="11"/>
      <c r="J575" s="11"/>
      <c r="K575" s="11"/>
      <c r="L575" s="11"/>
      <c r="M575" s="23"/>
    </row>
    <row r="576" spans="1:13" x14ac:dyDescent="0.3">
      <c r="A576" s="10"/>
      <c r="B576" s="11"/>
      <c r="C576" s="11"/>
      <c r="D576" s="11"/>
      <c r="E576" s="11"/>
      <c r="F576" s="11"/>
      <c r="G576" s="11"/>
      <c r="H576" s="11"/>
      <c r="I576" s="11"/>
      <c r="J576" s="11"/>
      <c r="K576" s="11"/>
      <c r="L576" s="11"/>
      <c r="M576" s="23"/>
    </row>
    <row r="577" spans="1:13" x14ac:dyDescent="0.3">
      <c r="A577" s="10"/>
      <c r="B577" s="11"/>
      <c r="C577" s="11"/>
      <c r="D577" s="11"/>
      <c r="E577" s="11"/>
      <c r="F577" s="11"/>
      <c r="G577" s="11"/>
      <c r="H577" s="11"/>
      <c r="I577" s="11"/>
      <c r="J577" s="11"/>
      <c r="K577" s="11"/>
      <c r="L577" s="11"/>
      <c r="M577" s="23"/>
    </row>
    <row r="578" spans="1:13" x14ac:dyDescent="0.3">
      <c r="A578" s="10"/>
      <c r="B578" s="11"/>
      <c r="C578" s="11"/>
      <c r="D578" s="11"/>
      <c r="E578" s="11"/>
      <c r="F578" s="11"/>
      <c r="G578" s="11"/>
      <c r="H578" s="11"/>
      <c r="I578" s="11"/>
      <c r="J578" s="11"/>
      <c r="K578" s="11"/>
      <c r="L578" s="11"/>
      <c r="M578" s="23"/>
    </row>
    <row r="579" spans="1:13" x14ac:dyDescent="0.3">
      <c r="A579" s="10"/>
      <c r="B579" s="11"/>
      <c r="C579" s="11"/>
      <c r="D579" s="11"/>
      <c r="E579" s="11"/>
      <c r="F579" s="11"/>
      <c r="G579" s="11"/>
      <c r="H579" s="11"/>
      <c r="I579" s="11"/>
      <c r="J579" s="11"/>
      <c r="K579" s="11"/>
      <c r="L579" s="11"/>
      <c r="M579" s="23"/>
    </row>
    <row r="580" spans="1:13" x14ac:dyDescent="0.3">
      <c r="A580" s="10"/>
      <c r="B580" s="11"/>
      <c r="C580" s="11"/>
      <c r="D580" s="11"/>
      <c r="E580" s="11"/>
      <c r="F580" s="11"/>
      <c r="G580" s="11"/>
      <c r="H580" s="11"/>
      <c r="I580" s="11"/>
      <c r="J580" s="11"/>
      <c r="K580" s="11"/>
      <c r="L580" s="11"/>
      <c r="M580" s="23"/>
    </row>
    <row r="581" spans="1:13" x14ac:dyDescent="0.3">
      <c r="A581" s="10"/>
      <c r="B581" s="11"/>
      <c r="C581" s="11"/>
      <c r="D581" s="11"/>
      <c r="E581" s="11"/>
      <c r="F581" s="11"/>
      <c r="G581" s="11"/>
      <c r="H581" s="11"/>
      <c r="I581" s="11"/>
      <c r="J581" s="11"/>
      <c r="K581" s="11"/>
      <c r="L581" s="11"/>
      <c r="M581" s="23"/>
    </row>
    <row r="582" spans="1:13" x14ac:dyDescent="0.3">
      <c r="A582" s="10"/>
      <c r="B582" s="11"/>
      <c r="C582" s="11"/>
      <c r="D582" s="11"/>
      <c r="E582" s="11"/>
      <c r="F582" s="11"/>
      <c r="G582" s="11"/>
      <c r="H582" s="11"/>
      <c r="I582" s="11"/>
      <c r="J582" s="11"/>
      <c r="K582" s="11"/>
      <c r="L582" s="11"/>
      <c r="M582" s="23"/>
    </row>
    <row r="583" spans="1:13" x14ac:dyDescent="0.3">
      <c r="A583" s="10"/>
      <c r="B583" s="11"/>
      <c r="C583" s="11"/>
      <c r="D583" s="11"/>
      <c r="E583" s="11"/>
      <c r="F583" s="11"/>
      <c r="G583" s="11"/>
      <c r="H583" s="11"/>
      <c r="I583" s="11"/>
      <c r="J583" s="11"/>
      <c r="K583" s="11"/>
      <c r="L583" s="11"/>
      <c r="M583" s="23"/>
    </row>
    <row r="584" spans="1:13" x14ac:dyDescent="0.3">
      <c r="A584" s="10"/>
      <c r="B584" s="11"/>
      <c r="C584" s="11"/>
      <c r="D584" s="11"/>
      <c r="E584" s="11"/>
      <c r="F584" s="11"/>
      <c r="G584" s="11"/>
      <c r="H584" s="11"/>
      <c r="I584" s="11"/>
      <c r="J584" s="11"/>
      <c r="K584" s="11"/>
      <c r="L584" s="11"/>
      <c r="M584" s="23"/>
    </row>
    <row r="585" spans="1:13" x14ac:dyDescent="0.3">
      <c r="A585" s="10"/>
      <c r="B585" s="11"/>
      <c r="C585" s="11"/>
      <c r="D585" s="11"/>
      <c r="E585" s="11"/>
      <c r="F585" s="11"/>
      <c r="G585" s="11"/>
      <c r="H585" s="11"/>
      <c r="I585" s="11"/>
      <c r="J585" s="11"/>
      <c r="K585" s="11"/>
      <c r="L585" s="11"/>
      <c r="M585" s="23"/>
    </row>
    <row r="586" spans="1:13" x14ac:dyDescent="0.3">
      <c r="A586" s="10"/>
      <c r="B586" s="11"/>
      <c r="C586" s="11"/>
      <c r="D586" s="11"/>
      <c r="E586" s="11"/>
      <c r="F586" s="11"/>
      <c r="G586" s="11"/>
      <c r="H586" s="11"/>
      <c r="I586" s="11"/>
      <c r="J586" s="11"/>
      <c r="K586" s="11"/>
      <c r="L586" s="11"/>
      <c r="M586" s="23"/>
    </row>
    <row r="587" spans="1:13" x14ac:dyDescent="0.3">
      <c r="A587" s="10"/>
      <c r="B587" s="11"/>
      <c r="C587" s="11"/>
      <c r="D587" s="11"/>
      <c r="E587" s="11"/>
      <c r="F587" s="11"/>
      <c r="G587" s="11"/>
      <c r="H587" s="11"/>
      <c r="I587" s="11"/>
      <c r="J587" s="11"/>
      <c r="K587" s="11"/>
      <c r="L587" s="11"/>
      <c r="M587" s="23"/>
    </row>
    <row r="588" spans="1:13" x14ac:dyDescent="0.3">
      <c r="A588" s="10"/>
      <c r="B588" s="11"/>
      <c r="C588" s="11"/>
      <c r="D588" s="11"/>
      <c r="E588" s="11"/>
      <c r="F588" s="11"/>
      <c r="G588" s="11"/>
      <c r="H588" s="11"/>
      <c r="I588" s="11"/>
      <c r="J588" s="11"/>
      <c r="K588" s="11"/>
      <c r="L588" s="11"/>
      <c r="M588" s="23"/>
    </row>
    <row r="589" spans="1:13" x14ac:dyDescent="0.3">
      <c r="A589" s="10"/>
      <c r="B589" s="11"/>
      <c r="C589" s="11"/>
      <c r="D589" s="11"/>
      <c r="E589" s="11"/>
      <c r="F589" s="11"/>
      <c r="G589" s="11"/>
      <c r="H589" s="11"/>
      <c r="I589" s="11"/>
      <c r="J589" s="11"/>
      <c r="K589" s="11"/>
      <c r="L589" s="11"/>
      <c r="M589" s="23"/>
    </row>
    <row r="590" spans="1:13" x14ac:dyDescent="0.3">
      <c r="A590" s="10"/>
      <c r="B590" s="11"/>
      <c r="C590" s="11"/>
      <c r="D590" s="11"/>
      <c r="E590" s="11"/>
      <c r="F590" s="11"/>
      <c r="G590" s="11"/>
      <c r="H590" s="11"/>
      <c r="I590" s="11"/>
      <c r="J590" s="11"/>
      <c r="K590" s="11"/>
      <c r="L590" s="11"/>
      <c r="M590" s="23"/>
    </row>
    <row r="591" spans="1:13" x14ac:dyDescent="0.3">
      <c r="A591" s="10"/>
      <c r="B591" s="11"/>
      <c r="C591" s="11"/>
      <c r="D591" s="11"/>
      <c r="E591" s="11"/>
      <c r="F591" s="11"/>
      <c r="G591" s="11"/>
      <c r="H591" s="11"/>
      <c r="I591" s="11"/>
      <c r="J591" s="11"/>
      <c r="K591" s="11"/>
      <c r="L591" s="11"/>
      <c r="M591" s="23"/>
    </row>
    <row r="592" spans="1:13" x14ac:dyDescent="0.3">
      <c r="A592" s="10"/>
      <c r="B592" s="11"/>
      <c r="C592" s="11"/>
      <c r="D592" s="11"/>
      <c r="E592" s="11"/>
      <c r="F592" s="11"/>
      <c r="G592" s="11"/>
      <c r="H592" s="11"/>
      <c r="I592" s="11"/>
      <c r="J592" s="11"/>
      <c r="K592" s="11"/>
      <c r="L592" s="11"/>
      <c r="M592" s="23"/>
    </row>
    <row r="593" spans="1:13" x14ac:dyDescent="0.3">
      <c r="A593" s="10"/>
      <c r="B593" s="11"/>
      <c r="C593" s="11"/>
      <c r="D593" s="11"/>
      <c r="E593" s="11"/>
      <c r="F593" s="11"/>
      <c r="G593" s="11"/>
      <c r="H593" s="11"/>
      <c r="I593" s="11"/>
      <c r="J593" s="11"/>
      <c r="K593" s="11"/>
      <c r="L593" s="11"/>
      <c r="M593" s="23"/>
    </row>
    <row r="594" spans="1:13" x14ac:dyDescent="0.3">
      <c r="A594" s="10"/>
      <c r="B594" s="11"/>
      <c r="C594" s="11"/>
      <c r="D594" s="11"/>
      <c r="E594" s="11"/>
      <c r="F594" s="11"/>
      <c r="G594" s="11"/>
      <c r="H594" s="11"/>
      <c r="I594" s="11"/>
      <c r="J594" s="11"/>
      <c r="K594" s="11"/>
      <c r="L594" s="11"/>
      <c r="M594" s="23"/>
    </row>
    <row r="595" spans="1:13" x14ac:dyDescent="0.3">
      <c r="A595" s="10"/>
      <c r="B595" s="11"/>
      <c r="C595" s="11"/>
      <c r="D595" s="11"/>
      <c r="E595" s="11"/>
      <c r="F595" s="11"/>
      <c r="G595" s="11"/>
      <c r="H595" s="11"/>
      <c r="I595" s="11"/>
      <c r="J595" s="11"/>
      <c r="K595" s="11"/>
      <c r="L595" s="11"/>
      <c r="M595" s="23"/>
    </row>
    <row r="596" spans="1:13" x14ac:dyDescent="0.3">
      <c r="A596" s="10"/>
      <c r="B596" s="11"/>
      <c r="C596" s="11"/>
      <c r="D596" s="11"/>
      <c r="E596" s="11"/>
      <c r="F596" s="11"/>
      <c r="G596" s="11"/>
      <c r="H596" s="11"/>
      <c r="I596" s="11"/>
      <c r="J596" s="11"/>
      <c r="K596" s="11"/>
      <c r="L596" s="11"/>
      <c r="M596" s="23"/>
    </row>
    <row r="597" spans="1:13" x14ac:dyDescent="0.3">
      <c r="A597" s="10"/>
      <c r="B597" s="11"/>
      <c r="C597" s="11"/>
      <c r="D597" s="11"/>
      <c r="E597" s="11"/>
      <c r="F597" s="11"/>
      <c r="G597" s="11"/>
      <c r="H597" s="11"/>
      <c r="I597" s="11"/>
      <c r="J597" s="11"/>
      <c r="K597" s="11"/>
      <c r="L597" s="11"/>
      <c r="M597" s="23"/>
    </row>
    <row r="598" spans="1:13" x14ac:dyDescent="0.3">
      <c r="A598" s="10"/>
      <c r="B598" s="11"/>
      <c r="C598" s="11"/>
      <c r="D598" s="11"/>
      <c r="E598" s="11"/>
      <c r="F598" s="11"/>
      <c r="G598" s="11"/>
      <c r="H598" s="11"/>
      <c r="I598" s="11"/>
      <c r="J598" s="11"/>
      <c r="K598" s="11"/>
      <c r="L598" s="11"/>
      <c r="M598" s="23"/>
    </row>
    <row r="599" spans="1:13" x14ac:dyDescent="0.3">
      <c r="A599" s="10"/>
      <c r="B599" s="11"/>
      <c r="C599" s="11"/>
      <c r="D599" s="11"/>
      <c r="E599" s="11"/>
      <c r="F599" s="11"/>
      <c r="G599" s="11"/>
      <c r="H599" s="11"/>
      <c r="I599" s="11"/>
      <c r="J599" s="11"/>
      <c r="K599" s="11"/>
      <c r="L599" s="11"/>
      <c r="M599" s="23"/>
    </row>
    <row r="600" spans="1:13" x14ac:dyDescent="0.3">
      <c r="A600" s="10"/>
      <c r="B600" s="11"/>
      <c r="C600" s="11"/>
      <c r="D600" s="11"/>
      <c r="E600" s="11"/>
      <c r="F600" s="11"/>
      <c r="G600" s="11"/>
      <c r="H600" s="11"/>
      <c r="I600" s="11"/>
      <c r="J600" s="11"/>
      <c r="K600" s="11"/>
      <c r="L600" s="11"/>
      <c r="M600" s="23"/>
    </row>
    <row r="601" spans="1:13" x14ac:dyDescent="0.3">
      <c r="A601" s="10"/>
      <c r="B601" s="11"/>
      <c r="C601" s="11"/>
      <c r="D601" s="11"/>
      <c r="E601" s="11"/>
      <c r="F601" s="11"/>
      <c r="G601" s="11"/>
      <c r="H601" s="11"/>
      <c r="I601" s="11"/>
      <c r="J601" s="11"/>
      <c r="K601" s="11"/>
      <c r="L601" s="11"/>
      <c r="M601" s="23"/>
    </row>
    <row r="602" spans="1:13" x14ac:dyDescent="0.3">
      <c r="A602" s="10"/>
      <c r="B602" s="11"/>
      <c r="C602" s="11"/>
      <c r="D602" s="11"/>
      <c r="E602" s="11"/>
      <c r="F602" s="11"/>
      <c r="G602" s="11"/>
      <c r="H602" s="11"/>
      <c r="I602" s="11"/>
      <c r="J602" s="11"/>
      <c r="K602" s="11"/>
      <c r="L602" s="11"/>
      <c r="M602" s="23"/>
    </row>
    <row r="603" spans="1:13" x14ac:dyDescent="0.3">
      <c r="A603" s="10"/>
      <c r="B603" s="11"/>
      <c r="C603" s="11"/>
      <c r="D603" s="11"/>
      <c r="E603" s="11"/>
      <c r="F603" s="11"/>
      <c r="G603" s="11"/>
      <c r="H603" s="11"/>
      <c r="I603" s="11"/>
      <c r="J603" s="11"/>
      <c r="K603" s="11"/>
      <c r="L603" s="11"/>
      <c r="M603" s="23"/>
    </row>
    <row r="604" spans="1:13" x14ac:dyDescent="0.3">
      <c r="A604" s="10"/>
      <c r="B604" s="11"/>
      <c r="C604" s="11"/>
      <c r="D604" s="11"/>
      <c r="E604" s="11"/>
      <c r="F604" s="11"/>
      <c r="G604" s="11"/>
      <c r="H604" s="11"/>
      <c r="I604" s="11"/>
      <c r="J604" s="11"/>
      <c r="K604" s="11"/>
      <c r="L604" s="11"/>
      <c r="M604" s="23"/>
    </row>
    <row r="605" spans="1:13" x14ac:dyDescent="0.3">
      <c r="A605" s="10"/>
      <c r="B605" s="11"/>
      <c r="C605" s="11"/>
      <c r="D605" s="11"/>
      <c r="E605" s="11"/>
      <c r="F605" s="11"/>
      <c r="G605" s="11"/>
      <c r="H605" s="11"/>
      <c r="I605" s="11"/>
      <c r="J605" s="11"/>
      <c r="K605" s="11"/>
      <c r="L605" s="11"/>
      <c r="M605" s="23"/>
    </row>
    <row r="606" spans="1:13" x14ac:dyDescent="0.3">
      <c r="A606" s="10"/>
      <c r="B606" s="11"/>
      <c r="C606" s="11"/>
      <c r="D606" s="11"/>
      <c r="E606" s="11"/>
      <c r="F606" s="11"/>
      <c r="G606" s="11"/>
      <c r="H606" s="11"/>
      <c r="I606" s="11"/>
      <c r="J606" s="11"/>
      <c r="K606" s="11"/>
      <c r="L606" s="11"/>
      <c r="M606" s="23"/>
    </row>
    <row r="607" spans="1:13" x14ac:dyDescent="0.3">
      <c r="A607" s="10"/>
      <c r="B607" s="11"/>
      <c r="C607" s="11"/>
      <c r="D607" s="11"/>
      <c r="E607" s="11"/>
      <c r="F607" s="11"/>
      <c r="G607" s="11"/>
      <c r="H607" s="11"/>
      <c r="I607" s="11"/>
      <c r="J607" s="11"/>
      <c r="K607" s="11"/>
      <c r="L607" s="11"/>
      <c r="M607" s="23"/>
    </row>
    <row r="608" spans="1:13" x14ac:dyDescent="0.3">
      <c r="A608" s="10"/>
      <c r="B608" s="11"/>
      <c r="C608" s="11"/>
      <c r="D608" s="11"/>
      <c r="E608" s="11"/>
      <c r="F608" s="11"/>
      <c r="G608" s="11"/>
      <c r="H608" s="11"/>
      <c r="I608" s="11"/>
      <c r="J608" s="11"/>
      <c r="K608" s="11"/>
      <c r="L608" s="11"/>
      <c r="M608" s="23"/>
    </row>
    <row r="609" spans="1:13" x14ac:dyDescent="0.3">
      <c r="A609" s="10"/>
      <c r="B609" s="11"/>
      <c r="C609" s="11"/>
      <c r="D609" s="11"/>
      <c r="E609" s="11"/>
      <c r="F609" s="11"/>
      <c r="G609" s="11"/>
      <c r="H609" s="11"/>
      <c r="I609" s="11"/>
      <c r="J609" s="11"/>
      <c r="K609" s="11"/>
      <c r="L609" s="11"/>
      <c r="M609" s="23"/>
    </row>
    <row r="610" spans="1:13" x14ac:dyDescent="0.3">
      <c r="A610" s="10"/>
      <c r="B610" s="11"/>
      <c r="C610" s="11"/>
      <c r="D610" s="11"/>
      <c r="E610" s="11"/>
      <c r="F610" s="11"/>
      <c r="G610" s="11"/>
      <c r="H610" s="11"/>
      <c r="I610" s="11"/>
      <c r="J610" s="11"/>
      <c r="K610" s="11"/>
      <c r="L610" s="11"/>
      <c r="M610" s="23"/>
    </row>
    <row r="611" spans="1:13" x14ac:dyDescent="0.3">
      <c r="A611" s="10"/>
      <c r="B611" s="11"/>
      <c r="C611" s="11"/>
      <c r="D611" s="11"/>
      <c r="E611" s="11"/>
      <c r="F611" s="11"/>
      <c r="G611" s="11"/>
      <c r="H611" s="11"/>
      <c r="I611" s="11"/>
      <c r="J611" s="11"/>
      <c r="K611" s="11"/>
      <c r="L611" s="11"/>
      <c r="M611" s="23"/>
    </row>
    <row r="612" spans="1:13" x14ac:dyDescent="0.3">
      <c r="A612" s="10"/>
      <c r="B612" s="11"/>
      <c r="C612" s="11"/>
      <c r="D612" s="11"/>
      <c r="E612" s="11"/>
      <c r="F612" s="11"/>
      <c r="G612" s="11"/>
      <c r="H612" s="11"/>
      <c r="I612" s="11"/>
      <c r="J612" s="11"/>
      <c r="K612" s="11"/>
      <c r="L612" s="11"/>
      <c r="M612" s="23"/>
    </row>
    <row r="613" spans="1:13" x14ac:dyDescent="0.3">
      <c r="A613" s="10"/>
      <c r="B613" s="11"/>
      <c r="C613" s="11"/>
      <c r="D613" s="11"/>
      <c r="E613" s="11"/>
      <c r="F613" s="11"/>
      <c r="G613" s="11"/>
      <c r="H613" s="11"/>
      <c r="I613" s="11"/>
      <c r="J613" s="11"/>
      <c r="K613" s="11"/>
      <c r="L613" s="11"/>
      <c r="M613" s="23"/>
    </row>
    <row r="614" spans="1:13" x14ac:dyDescent="0.3">
      <c r="A614" s="10"/>
      <c r="B614" s="11"/>
      <c r="C614" s="11"/>
      <c r="D614" s="11"/>
      <c r="E614" s="11"/>
      <c r="F614" s="11"/>
      <c r="G614" s="11"/>
      <c r="H614" s="11"/>
      <c r="I614" s="11"/>
      <c r="J614" s="11"/>
      <c r="K614" s="11"/>
      <c r="L614" s="11"/>
      <c r="M614" s="23"/>
    </row>
    <row r="615" spans="1:13" x14ac:dyDescent="0.3">
      <c r="A615" s="10"/>
      <c r="B615" s="11"/>
      <c r="C615" s="11"/>
      <c r="D615" s="11"/>
      <c r="E615" s="11"/>
      <c r="F615" s="11"/>
      <c r="G615" s="11"/>
      <c r="H615" s="11"/>
      <c r="I615" s="11"/>
      <c r="J615" s="11"/>
      <c r="K615" s="11"/>
      <c r="L615" s="11"/>
      <c r="M615" s="23"/>
    </row>
    <row r="616" spans="1:13" x14ac:dyDescent="0.3">
      <c r="A616" s="10"/>
      <c r="B616" s="11"/>
      <c r="C616" s="11"/>
      <c r="D616" s="11"/>
      <c r="E616" s="11"/>
      <c r="F616" s="11"/>
      <c r="G616" s="11"/>
      <c r="H616" s="11"/>
      <c r="I616" s="11"/>
      <c r="J616" s="11"/>
      <c r="K616" s="11"/>
      <c r="L616" s="11"/>
      <c r="M616" s="23"/>
    </row>
    <row r="617" spans="1:13" x14ac:dyDescent="0.3">
      <c r="A617" s="10"/>
      <c r="B617" s="11"/>
      <c r="C617" s="11"/>
      <c r="D617" s="11"/>
      <c r="E617" s="11"/>
      <c r="F617" s="11"/>
      <c r="G617" s="11"/>
      <c r="H617" s="11"/>
      <c r="I617" s="11"/>
      <c r="J617" s="11"/>
      <c r="K617" s="11"/>
      <c r="L617" s="11"/>
      <c r="M617" s="23"/>
    </row>
    <row r="618" spans="1:13" x14ac:dyDescent="0.3">
      <c r="A618" s="10"/>
      <c r="B618" s="11"/>
      <c r="C618" s="11"/>
      <c r="D618" s="11"/>
      <c r="E618" s="11"/>
      <c r="F618" s="11"/>
      <c r="G618" s="11"/>
      <c r="H618" s="11"/>
      <c r="I618" s="11"/>
      <c r="J618" s="11"/>
      <c r="K618" s="11"/>
      <c r="L618" s="11"/>
      <c r="M618" s="23"/>
    </row>
    <row r="619" spans="1:13" x14ac:dyDescent="0.3">
      <c r="A619" s="10"/>
      <c r="B619" s="11"/>
      <c r="C619" s="11"/>
      <c r="D619" s="11"/>
      <c r="E619" s="11"/>
      <c r="F619" s="11"/>
      <c r="G619" s="11"/>
      <c r="H619" s="11"/>
      <c r="I619" s="11"/>
      <c r="J619" s="11"/>
      <c r="K619" s="11"/>
      <c r="L619" s="11"/>
      <c r="M619" s="23"/>
    </row>
    <row r="620" spans="1:13" x14ac:dyDescent="0.3">
      <c r="A620" s="10"/>
      <c r="B620" s="11"/>
      <c r="C620" s="11"/>
      <c r="D620" s="11"/>
      <c r="E620" s="11"/>
      <c r="F620" s="11"/>
      <c r="G620" s="11"/>
      <c r="H620" s="11"/>
      <c r="I620" s="11"/>
      <c r="J620" s="11"/>
      <c r="K620" s="11"/>
      <c r="L620" s="11"/>
      <c r="M620" s="23"/>
    </row>
    <row r="621" spans="1:13" x14ac:dyDescent="0.3">
      <c r="A621" s="10"/>
      <c r="B621" s="11"/>
      <c r="C621" s="11"/>
      <c r="D621" s="11"/>
      <c r="E621" s="11"/>
      <c r="F621" s="11"/>
      <c r="G621" s="11"/>
      <c r="H621" s="11"/>
      <c r="I621" s="11"/>
      <c r="J621" s="11"/>
      <c r="K621" s="11"/>
      <c r="L621" s="11"/>
      <c r="M621" s="23"/>
    </row>
    <row r="622" spans="1:13" x14ac:dyDescent="0.3">
      <c r="A622" s="10"/>
      <c r="B622" s="11"/>
      <c r="C622" s="11"/>
      <c r="D622" s="11"/>
      <c r="E622" s="11"/>
      <c r="F622" s="11"/>
      <c r="G622" s="11"/>
      <c r="H622" s="11"/>
      <c r="I622" s="11"/>
      <c r="J622" s="11"/>
      <c r="K622" s="11"/>
      <c r="L622" s="11"/>
      <c r="M622" s="23"/>
    </row>
    <row r="623" spans="1:13" x14ac:dyDescent="0.3">
      <c r="A623" s="10"/>
      <c r="B623" s="11"/>
      <c r="C623" s="11"/>
      <c r="D623" s="11"/>
      <c r="E623" s="11"/>
      <c r="F623" s="11"/>
      <c r="G623" s="11"/>
      <c r="H623" s="11"/>
      <c r="I623" s="11"/>
      <c r="J623" s="11"/>
      <c r="K623" s="11"/>
      <c r="L623" s="11"/>
      <c r="M623" s="23"/>
    </row>
    <row r="624" spans="1:13" x14ac:dyDescent="0.3">
      <c r="A624" s="10"/>
      <c r="B624" s="11"/>
      <c r="C624" s="11"/>
      <c r="D624" s="11"/>
      <c r="E624" s="11"/>
      <c r="F624" s="11"/>
      <c r="G624" s="11"/>
      <c r="H624" s="11"/>
      <c r="I624" s="11"/>
      <c r="J624" s="11"/>
      <c r="K624" s="11"/>
      <c r="L624" s="11"/>
      <c r="M624" s="23"/>
    </row>
    <row r="625" spans="1:13" x14ac:dyDescent="0.3">
      <c r="A625" s="10"/>
      <c r="B625" s="11"/>
      <c r="C625" s="11"/>
      <c r="D625" s="11"/>
      <c r="E625" s="11"/>
      <c r="F625" s="11"/>
      <c r="G625" s="11"/>
      <c r="H625" s="11"/>
      <c r="I625" s="11"/>
      <c r="J625" s="11"/>
      <c r="K625" s="11"/>
      <c r="L625" s="11"/>
      <c r="M625" s="23"/>
    </row>
    <row r="626" spans="1:13" x14ac:dyDescent="0.3">
      <c r="A626" s="10"/>
      <c r="B626" s="11"/>
      <c r="C626" s="11"/>
      <c r="D626" s="11"/>
      <c r="E626" s="11"/>
      <c r="F626" s="11"/>
      <c r="G626" s="11"/>
      <c r="H626" s="11"/>
      <c r="I626" s="11"/>
      <c r="J626" s="11"/>
      <c r="K626" s="11"/>
      <c r="L626" s="11"/>
      <c r="M626" s="23"/>
    </row>
    <row r="627" spans="1:13" x14ac:dyDescent="0.3">
      <c r="A627" s="10"/>
      <c r="B627" s="11"/>
      <c r="C627" s="11"/>
      <c r="D627" s="11"/>
      <c r="E627" s="11"/>
      <c r="F627" s="11"/>
      <c r="G627" s="11"/>
      <c r="H627" s="11"/>
      <c r="I627" s="11"/>
      <c r="J627" s="11"/>
      <c r="K627" s="11"/>
      <c r="L627" s="11"/>
      <c r="M627" s="23"/>
    </row>
    <row r="628" spans="1:13" x14ac:dyDescent="0.3">
      <c r="A628" s="10"/>
      <c r="B628" s="11"/>
      <c r="C628" s="11"/>
      <c r="D628" s="11"/>
      <c r="E628" s="11"/>
      <c r="F628" s="11"/>
      <c r="G628" s="11"/>
      <c r="H628" s="11"/>
      <c r="I628" s="11"/>
      <c r="J628" s="11"/>
      <c r="K628" s="11"/>
      <c r="L628" s="11"/>
      <c r="M628" s="23"/>
    </row>
    <row r="629" spans="1:13" x14ac:dyDescent="0.3">
      <c r="A629" s="10"/>
      <c r="B629" s="11"/>
      <c r="C629" s="11"/>
      <c r="D629" s="11"/>
      <c r="E629" s="11"/>
      <c r="F629" s="11"/>
      <c r="G629" s="11"/>
      <c r="H629" s="11"/>
      <c r="I629" s="11"/>
      <c r="J629" s="11"/>
      <c r="K629" s="11"/>
      <c r="L629" s="11"/>
      <c r="M629" s="23"/>
    </row>
    <row r="630" spans="1:13" x14ac:dyDescent="0.3">
      <c r="A630" s="10"/>
      <c r="B630" s="11"/>
      <c r="C630" s="11"/>
      <c r="D630" s="11"/>
      <c r="E630" s="11"/>
      <c r="F630" s="11"/>
      <c r="G630" s="11"/>
      <c r="H630" s="11"/>
      <c r="I630" s="11"/>
      <c r="J630" s="11"/>
      <c r="K630" s="11"/>
      <c r="L630" s="11"/>
      <c r="M630" s="23"/>
    </row>
    <row r="631" spans="1:13" x14ac:dyDescent="0.3">
      <c r="A631" s="10"/>
      <c r="B631" s="11"/>
      <c r="C631" s="11"/>
      <c r="D631" s="11"/>
      <c r="E631" s="11"/>
      <c r="F631" s="11"/>
      <c r="G631" s="11"/>
      <c r="H631" s="11"/>
      <c r="I631" s="11"/>
      <c r="J631" s="11"/>
      <c r="K631" s="11"/>
      <c r="L631" s="11"/>
      <c r="M631" s="23"/>
    </row>
    <row r="632" spans="1:13" x14ac:dyDescent="0.3">
      <c r="A632" s="10"/>
      <c r="B632" s="11"/>
      <c r="C632" s="11"/>
      <c r="D632" s="11"/>
      <c r="E632" s="11"/>
      <c r="F632" s="11"/>
      <c r="G632" s="11"/>
      <c r="H632" s="11"/>
      <c r="I632" s="11"/>
      <c r="J632" s="11"/>
      <c r="K632" s="11"/>
      <c r="L632" s="11"/>
      <c r="M632" s="23"/>
    </row>
    <row r="633" spans="1:13" x14ac:dyDescent="0.3">
      <c r="A633" s="10"/>
      <c r="B633" s="11"/>
      <c r="C633" s="11"/>
      <c r="D633" s="11"/>
      <c r="E633" s="11"/>
      <c r="F633" s="11"/>
      <c r="G633" s="11"/>
      <c r="H633" s="11"/>
      <c r="I633" s="11"/>
      <c r="J633" s="11"/>
      <c r="K633" s="11"/>
      <c r="L633" s="11"/>
      <c r="M633" s="23"/>
    </row>
    <row r="634" spans="1:13" x14ac:dyDescent="0.3">
      <c r="A634" s="10"/>
      <c r="B634" s="11"/>
      <c r="C634" s="11"/>
      <c r="D634" s="11"/>
      <c r="E634" s="11"/>
      <c r="F634" s="11"/>
      <c r="G634" s="11"/>
      <c r="H634" s="11"/>
      <c r="I634" s="11"/>
      <c r="J634" s="11"/>
      <c r="K634" s="11"/>
      <c r="L634" s="11"/>
      <c r="M634" s="23"/>
    </row>
    <row r="635" spans="1:13" x14ac:dyDescent="0.3">
      <c r="A635" s="10"/>
      <c r="B635" s="11"/>
      <c r="C635" s="11"/>
      <c r="D635" s="11"/>
      <c r="E635" s="11"/>
      <c r="F635" s="11"/>
      <c r="G635" s="11"/>
      <c r="H635" s="11"/>
      <c r="I635" s="11"/>
      <c r="J635" s="11"/>
      <c r="K635" s="11"/>
      <c r="L635" s="11"/>
      <c r="M635" s="23"/>
    </row>
    <row r="636" spans="1:13" x14ac:dyDescent="0.3">
      <c r="A636" s="10"/>
      <c r="B636" s="11"/>
      <c r="C636" s="11"/>
      <c r="D636" s="11"/>
      <c r="E636" s="11"/>
      <c r="F636" s="11"/>
      <c r="G636" s="11"/>
      <c r="H636" s="11"/>
      <c r="I636" s="11"/>
      <c r="J636" s="11"/>
      <c r="K636" s="11"/>
      <c r="L636" s="11"/>
      <c r="M636" s="23"/>
    </row>
    <row r="637" spans="1:13" x14ac:dyDescent="0.3">
      <c r="A637" s="10"/>
      <c r="B637" s="11"/>
      <c r="C637" s="11"/>
      <c r="D637" s="11"/>
      <c r="E637" s="11"/>
      <c r="F637" s="11"/>
      <c r="G637" s="11"/>
      <c r="H637" s="11"/>
      <c r="I637" s="11"/>
      <c r="J637" s="11"/>
      <c r="K637" s="11"/>
      <c r="L637" s="11"/>
      <c r="M637" s="23"/>
    </row>
    <row r="638" spans="1:13" x14ac:dyDescent="0.3">
      <c r="A638" s="10"/>
      <c r="B638" s="11"/>
      <c r="C638" s="11"/>
      <c r="D638" s="11"/>
      <c r="E638" s="11"/>
      <c r="F638" s="11"/>
      <c r="G638" s="11"/>
      <c r="H638" s="11"/>
      <c r="I638" s="11"/>
      <c r="J638" s="11"/>
      <c r="K638" s="11"/>
      <c r="L638" s="11"/>
      <c r="M638" s="23"/>
    </row>
    <row r="639" spans="1:13" x14ac:dyDescent="0.3">
      <c r="A639" s="10"/>
      <c r="B639" s="11"/>
      <c r="C639" s="11"/>
      <c r="D639" s="11"/>
      <c r="E639" s="11"/>
      <c r="F639" s="11"/>
      <c r="G639" s="11"/>
      <c r="H639" s="11"/>
      <c r="I639" s="11"/>
      <c r="J639" s="11"/>
      <c r="K639" s="11"/>
      <c r="L639" s="11"/>
      <c r="M639" s="23"/>
    </row>
    <row r="640" spans="1:13" x14ac:dyDescent="0.3">
      <c r="A640" s="10"/>
      <c r="B640" s="11"/>
      <c r="C640" s="11"/>
      <c r="D640" s="11"/>
      <c r="E640" s="11"/>
      <c r="F640" s="11"/>
      <c r="G640" s="11"/>
      <c r="H640" s="11"/>
      <c r="I640" s="11"/>
      <c r="J640" s="11"/>
      <c r="K640" s="11"/>
      <c r="L640" s="11"/>
      <c r="M640" s="23"/>
    </row>
    <row r="641" spans="1:13" x14ac:dyDescent="0.3">
      <c r="A641" s="10"/>
      <c r="B641" s="11"/>
      <c r="C641" s="11"/>
      <c r="D641" s="11"/>
      <c r="E641" s="11"/>
      <c r="F641" s="11"/>
      <c r="G641" s="11"/>
      <c r="H641" s="11"/>
      <c r="I641" s="11"/>
      <c r="J641" s="11"/>
      <c r="K641" s="11"/>
      <c r="L641" s="11"/>
      <c r="M641" s="23"/>
    </row>
    <row r="642" spans="1:13" x14ac:dyDescent="0.3">
      <c r="A642" s="10"/>
      <c r="B642" s="11"/>
      <c r="C642" s="11"/>
      <c r="D642" s="11"/>
      <c r="E642" s="11"/>
      <c r="F642" s="11"/>
      <c r="G642" s="11"/>
      <c r="H642" s="11"/>
      <c r="I642" s="11"/>
      <c r="J642" s="11"/>
      <c r="K642" s="11"/>
      <c r="L642" s="11"/>
      <c r="M642" s="23"/>
    </row>
    <row r="643" spans="1:13" x14ac:dyDescent="0.3">
      <c r="A643" s="10"/>
      <c r="B643" s="11"/>
      <c r="C643" s="11"/>
      <c r="D643" s="11"/>
      <c r="E643" s="11"/>
      <c r="F643" s="11"/>
      <c r="G643" s="11"/>
      <c r="H643" s="11"/>
      <c r="I643" s="11"/>
      <c r="J643" s="11"/>
      <c r="K643" s="11"/>
      <c r="L643" s="11"/>
      <c r="M643" s="23"/>
    </row>
    <row r="644" spans="1:13" x14ac:dyDescent="0.3">
      <c r="A644" s="10"/>
      <c r="B644" s="11"/>
      <c r="C644" s="11"/>
      <c r="D644" s="11"/>
      <c r="E644" s="11"/>
      <c r="F644" s="11"/>
      <c r="G644" s="11"/>
      <c r="H644" s="11"/>
      <c r="I644" s="11"/>
      <c r="J644" s="11"/>
      <c r="K644" s="11"/>
      <c r="L644" s="11"/>
      <c r="M644" s="23"/>
    </row>
    <row r="645" spans="1:13" x14ac:dyDescent="0.3">
      <c r="A645" s="10"/>
      <c r="B645" s="11"/>
      <c r="C645" s="11"/>
      <c r="D645" s="11"/>
      <c r="E645" s="11"/>
      <c r="F645" s="11"/>
      <c r="G645" s="11"/>
      <c r="H645" s="11"/>
      <c r="I645" s="11"/>
      <c r="J645" s="11"/>
      <c r="K645" s="11"/>
      <c r="L645" s="11"/>
      <c r="M645" s="23"/>
    </row>
    <row r="646" spans="1:13" x14ac:dyDescent="0.3">
      <c r="A646" s="10"/>
      <c r="B646" s="11"/>
      <c r="C646" s="11"/>
      <c r="D646" s="11"/>
      <c r="E646" s="11"/>
      <c r="F646" s="11"/>
      <c r="G646" s="11"/>
      <c r="H646" s="11"/>
      <c r="I646" s="11"/>
      <c r="J646" s="11"/>
      <c r="K646" s="11"/>
      <c r="L646" s="11"/>
      <c r="M646" s="23"/>
    </row>
    <row r="647" spans="1:13" x14ac:dyDescent="0.3">
      <c r="A647" s="10"/>
      <c r="B647" s="11"/>
      <c r="C647" s="11"/>
      <c r="D647" s="11"/>
      <c r="E647" s="11"/>
      <c r="F647" s="11"/>
      <c r="G647" s="11"/>
      <c r="H647" s="11"/>
      <c r="I647" s="11"/>
      <c r="J647" s="11"/>
      <c r="K647" s="11"/>
      <c r="L647" s="11"/>
      <c r="M647" s="23"/>
    </row>
    <row r="648" spans="1:13" x14ac:dyDescent="0.3">
      <c r="A648" s="10"/>
      <c r="B648" s="11"/>
      <c r="C648" s="11"/>
      <c r="D648" s="11"/>
      <c r="E648" s="11"/>
      <c r="F648" s="11"/>
      <c r="G648" s="11"/>
      <c r="H648" s="11"/>
      <c r="I648" s="11"/>
      <c r="J648" s="11"/>
      <c r="K648" s="11"/>
      <c r="L648" s="11"/>
      <c r="M648" s="23"/>
    </row>
    <row r="649" spans="1:13" x14ac:dyDescent="0.3">
      <c r="A649" s="10"/>
      <c r="B649" s="11"/>
      <c r="C649" s="11"/>
      <c r="D649" s="11"/>
      <c r="E649" s="11"/>
      <c r="F649" s="11"/>
      <c r="G649" s="11"/>
      <c r="H649" s="11"/>
      <c r="I649" s="11"/>
      <c r="J649" s="11"/>
      <c r="K649" s="11"/>
      <c r="L649" s="11"/>
      <c r="M649" s="23"/>
    </row>
    <row r="650" spans="1:13" x14ac:dyDescent="0.3">
      <c r="A650" s="10"/>
      <c r="B650" s="11"/>
      <c r="C650" s="11"/>
      <c r="D650" s="11"/>
      <c r="E650" s="11"/>
      <c r="F650" s="11"/>
      <c r="G650" s="11"/>
      <c r="H650" s="11"/>
      <c r="I650" s="11"/>
      <c r="J650" s="11"/>
      <c r="K650" s="11"/>
      <c r="L650" s="11"/>
      <c r="M650" s="23"/>
    </row>
    <row r="651" spans="1:13" x14ac:dyDescent="0.3">
      <c r="A651" s="10"/>
      <c r="B651" s="11"/>
      <c r="C651" s="11"/>
      <c r="D651" s="11"/>
      <c r="E651" s="11"/>
      <c r="F651" s="11"/>
      <c r="G651" s="11"/>
      <c r="H651" s="11"/>
      <c r="I651" s="11"/>
      <c r="J651" s="11"/>
      <c r="K651" s="11"/>
      <c r="L651" s="11"/>
      <c r="M651" s="23"/>
    </row>
    <row r="652" spans="1:13" x14ac:dyDescent="0.3">
      <c r="A652" s="10"/>
      <c r="B652" s="11"/>
      <c r="C652" s="11"/>
      <c r="D652" s="11"/>
      <c r="E652" s="11"/>
      <c r="F652" s="11"/>
      <c r="G652" s="11"/>
      <c r="H652" s="11"/>
      <c r="I652" s="11"/>
      <c r="J652" s="11"/>
      <c r="K652" s="11"/>
      <c r="L652" s="11"/>
      <c r="M652" s="23"/>
    </row>
    <row r="653" spans="1:13" x14ac:dyDescent="0.3">
      <c r="A653" s="10"/>
      <c r="B653" s="11"/>
      <c r="C653" s="11"/>
      <c r="D653" s="11"/>
      <c r="E653" s="11"/>
      <c r="F653" s="11"/>
      <c r="G653" s="11"/>
      <c r="H653" s="11"/>
      <c r="I653" s="11"/>
      <c r="J653" s="11"/>
      <c r="K653" s="11"/>
      <c r="L653" s="11"/>
      <c r="M653" s="23"/>
    </row>
    <row r="654" spans="1:13" x14ac:dyDescent="0.3">
      <c r="A654" s="10"/>
      <c r="B654" s="11"/>
      <c r="C654" s="11"/>
      <c r="D654" s="11"/>
      <c r="E654" s="11"/>
      <c r="F654" s="11"/>
      <c r="G654" s="11"/>
      <c r="H654" s="11"/>
      <c r="I654" s="11"/>
      <c r="J654" s="11"/>
      <c r="K654" s="11"/>
      <c r="L654" s="11"/>
      <c r="M654" s="23"/>
    </row>
    <row r="655" spans="1:13" x14ac:dyDescent="0.3">
      <c r="A655" s="10"/>
      <c r="B655" s="11"/>
      <c r="C655" s="11"/>
      <c r="D655" s="11"/>
      <c r="E655" s="11"/>
      <c r="F655" s="11"/>
      <c r="G655" s="11"/>
      <c r="H655" s="11"/>
      <c r="I655" s="11"/>
      <c r="J655" s="11"/>
      <c r="K655" s="11"/>
      <c r="L655" s="11"/>
      <c r="M655" s="23"/>
    </row>
    <row r="656" spans="1:13" x14ac:dyDescent="0.3">
      <c r="A656" s="10"/>
      <c r="B656" s="11"/>
      <c r="C656" s="11"/>
      <c r="D656" s="11"/>
      <c r="E656" s="11"/>
      <c r="F656" s="11"/>
      <c r="G656" s="11"/>
      <c r="H656" s="11"/>
      <c r="I656" s="11"/>
      <c r="J656" s="11"/>
      <c r="K656" s="11"/>
      <c r="L656" s="11"/>
      <c r="M656" s="23"/>
    </row>
    <row r="657" spans="1:13" x14ac:dyDescent="0.3">
      <c r="A657" s="10"/>
      <c r="B657" s="11"/>
      <c r="C657" s="11"/>
      <c r="D657" s="11"/>
      <c r="E657" s="11"/>
      <c r="F657" s="11"/>
      <c r="G657" s="11"/>
      <c r="H657" s="11"/>
      <c r="I657" s="11"/>
      <c r="J657" s="11"/>
      <c r="K657" s="11"/>
      <c r="L657" s="11"/>
      <c r="M657" s="23"/>
    </row>
    <row r="658" spans="1:13" x14ac:dyDescent="0.3">
      <c r="A658" s="10"/>
      <c r="B658" s="11"/>
      <c r="C658" s="11"/>
      <c r="D658" s="11"/>
      <c r="E658" s="11"/>
      <c r="F658" s="11"/>
      <c r="G658" s="11"/>
      <c r="H658" s="11"/>
      <c r="I658" s="11"/>
      <c r="J658" s="11"/>
      <c r="K658" s="11"/>
      <c r="L658" s="11"/>
      <c r="M658" s="23"/>
    </row>
    <row r="659" spans="1:13" x14ac:dyDescent="0.3">
      <c r="A659" s="10"/>
      <c r="B659" s="11"/>
      <c r="C659" s="11"/>
      <c r="D659" s="11"/>
      <c r="E659" s="11"/>
      <c r="F659" s="11"/>
      <c r="G659" s="11"/>
      <c r="H659" s="11"/>
      <c r="I659" s="11"/>
      <c r="J659" s="11"/>
      <c r="K659" s="11"/>
      <c r="L659" s="11"/>
      <c r="M659" s="23"/>
    </row>
    <row r="660" spans="1:13" x14ac:dyDescent="0.3">
      <c r="A660" s="10"/>
      <c r="B660" s="11"/>
      <c r="C660" s="11"/>
      <c r="D660" s="11"/>
      <c r="E660" s="11"/>
      <c r="F660" s="11"/>
      <c r="G660" s="11"/>
      <c r="H660" s="11"/>
      <c r="I660" s="11"/>
      <c r="J660" s="11"/>
      <c r="K660" s="11"/>
      <c r="L660" s="11"/>
      <c r="M660" s="23"/>
    </row>
    <row r="661" spans="1:13" x14ac:dyDescent="0.3">
      <c r="A661" s="10"/>
      <c r="B661" s="11"/>
      <c r="C661" s="11"/>
      <c r="D661" s="11"/>
      <c r="E661" s="11"/>
      <c r="F661" s="11"/>
      <c r="G661" s="11"/>
      <c r="H661" s="11"/>
      <c r="I661" s="11"/>
      <c r="J661" s="11"/>
      <c r="K661" s="11"/>
      <c r="L661" s="11"/>
      <c r="M661" s="23"/>
    </row>
    <row r="662" spans="1:13" x14ac:dyDescent="0.3">
      <c r="A662" s="10"/>
      <c r="B662" s="11"/>
      <c r="C662" s="11"/>
      <c r="D662" s="11"/>
      <c r="E662" s="11"/>
      <c r="F662" s="11"/>
      <c r="G662" s="11"/>
      <c r="H662" s="11"/>
      <c r="I662" s="11"/>
      <c r="J662" s="11"/>
      <c r="K662" s="11"/>
      <c r="L662" s="11"/>
      <c r="M662" s="23"/>
    </row>
    <row r="663" spans="1:13" x14ac:dyDescent="0.3">
      <c r="A663" s="10"/>
      <c r="B663" s="11"/>
      <c r="C663" s="11"/>
      <c r="D663" s="11"/>
      <c r="E663" s="11"/>
      <c r="F663" s="11"/>
      <c r="G663" s="11"/>
      <c r="H663" s="11"/>
      <c r="I663" s="11"/>
      <c r="J663" s="11"/>
      <c r="K663" s="11"/>
      <c r="L663" s="11"/>
      <c r="M663" s="23"/>
    </row>
    <row r="664" spans="1:13" x14ac:dyDescent="0.3">
      <c r="A664" s="10"/>
      <c r="B664" s="11"/>
      <c r="C664" s="11"/>
      <c r="D664" s="11"/>
      <c r="E664" s="11"/>
      <c r="F664" s="11"/>
      <c r="G664" s="11"/>
      <c r="H664" s="11"/>
      <c r="I664" s="11"/>
      <c r="J664" s="11"/>
      <c r="K664" s="11"/>
      <c r="L664" s="11"/>
      <c r="M664" s="23"/>
    </row>
    <row r="665" spans="1:13" x14ac:dyDescent="0.3">
      <c r="A665" s="10"/>
      <c r="B665" s="11"/>
      <c r="C665" s="11"/>
      <c r="D665" s="11"/>
      <c r="E665" s="11"/>
      <c r="F665" s="11"/>
      <c r="G665" s="11"/>
      <c r="H665" s="11"/>
      <c r="I665" s="11"/>
      <c r="J665" s="11"/>
      <c r="K665" s="11"/>
      <c r="L665" s="11"/>
      <c r="M665" s="23"/>
    </row>
    <row r="666" spans="1:13" x14ac:dyDescent="0.3">
      <c r="A666" s="10"/>
      <c r="B666" s="11"/>
      <c r="C666" s="11"/>
      <c r="D666" s="11"/>
      <c r="E666" s="11"/>
      <c r="F666" s="11"/>
      <c r="G666" s="11"/>
      <c r="H666" s="11"/>
      <c r="I666" s="11"/>
      <c r="J666" s="11"/>
      <c r="K666" s="11"/>
      <c r="L666" s="11"/>
      <c r="M666" s="23"/>
    </row>
    <row r="667" spans="1:13" x14ac:dyDescent="0.3">
      <c r="A667" s="10"/>
      <c r="B667" s="11"/>
      <c r="C667" s="11"/>
      <c r="D667" s="11"/>
      <c r="E667" s="11"/>
      <c r="F667" s="11"/>
      <c r="G667" s="11"/>
      <c r="H667" s="11"/>
      <c r="I667" s="11"/>
      <c r="J667" s="11"/>
      <c r="K667" s="11"/>
      <c r="L667" s="11"/>
      <c r="M667" s="23"/>
    </row>
    <row r="668" spans="1:13" x14ac:dyDescent="0.3">
      <c r="A668" s="10"/>
      <c r="B668" s="11"/>
      <c r="C668" s="11"/>
      <c r="D668" s="11"/>
      <c r="E668" s="11"/>
      <c r="F668" s="11"/>
      <c r="G668" s="11"/>
      <c r="H668" s="11"/>
      <c r="I668" s="11"/>
      <c r="J668" s="11"/>
      <c r="K668" s="11"/>
      <c r="L668" s="11"/>
      <c r="M668" s="23"/>
    </row>
    <row r="669" spans="1:13" x14ac:dyDescent="0.3">
      <c r="A669" s="10"/>
      <c r="B669" s="11"/>
      <c r="C669" s="11"/>
      <c r="D669" s="11"/>
      <c r="E669" s="11"/>
      <c r="F669" s="11"/>
      <c r="G669" s="11"/>
      <c r="H669" s="11"/>
      <c r="I669" s="11"/>
      <c r="J669" s="11"/>
      <c r="K669" s="11"/>
      <c r="L669" s="11"/>
      <c r="M669" s="23"/>
    </row>
    <row r="670" spans="1:13" x14ac:dyDescent="0.3">
      <c r="A670" s="10"/>
      <c r="B670" s="11"/>
      <c r="C670" s="11"/>
      <c r="D670" s="11"/>
      <c r="E670" s="11"/>
      <c r="F670" s="11"/>
      <c r="G670" s="11"/>
      <c r="H670" s="11"/>
      <c r="I670" s="11"/>
      <c r="J670" s="11"/>
      <c r="K670" s="11"/>
      <c r="L670" s="11"/>
      <c r="M670" s="23"/>
    </row>
    <row r="671" spans="1:13" x14ac:dyDescent="0.3">
      <c r="A671" s="10"/>
      <c r="B671" s="11"/>
      <c r="C671" s="11"/>
      <c r="D671" s="11"/>
      <c r="E671" s="11"/>
      <c r="F671" s="11"/>
      <c r="G671" s="11"/>
      <c r="H671" s="11"/>
      <c r="I671" s="11"/>
      <c r="J671" s="11"/>
      <c r="K671" s="11"/>
      <c r="L671" s="11"/>
      <c r="M671" s="23"/>
    </row>
    <row r="672" spans="1:13" x14ac:dyDescent="0.3">
      <c r="A672" s="10"/>
      <c r="B672" s="11"/>
      <c r="C672" s="11"/>
      <c r="D672" s="11"/>
      <c r="E672" s="11"/>
      <c r="F672" s="11"/>
      <c r="G672" s="11"/>
      <c r="H672" s="11"/>
      <c r="I672" s="11"/>
      <c r="J672" s="11"/>
      <c r="K672" s="11"/>
      <c r="L672" s="11"/>
      <c r="M672" s="23"/>
    </row>
    <row r="673" spans="1:13" x14ac:dyDescent="0.3">
      <c r="A673" s="10"/>
      <c r="B673" s="11"/>
      <c r="C673" s="11"/>
      <c r="D673" s="11"/>
      <c r="E673" s="11"/>
      <c r="F673" s="11"/>
      <c r="G673" s="11"/>
      <c r="H673" s="11"/>
      <c r="I673" s="11"/>
      <c r="J673" s="11"/>
      <c r="K673" s="11"/>
      <c r="L673" s="11"/>
      <c r="M673" s="23"/>
    </row>
    <row r="674" spans="1:13" x14ac:dyDescent="0.3">
      <c r="A674" s="10"/>
      <c r="B674" s="11"/>
      <c r="C674" s="11"/>
      <c r="D674" s="11"/>
      <c r="E674" s="11"/>
      <c r="F674" s="11"/>
      <c r="G674" s="11"/>
      <c r="H674" s="11"/>
      <c r="I674" s="11"/>
      <c r="J674" s="11"/>
      <c r="K674" s="11"/>
      <c r="L674" s="11"/>
      <c r="M674" s="23"/>
    </row>
    <row r="675" spans="1:13" x14ac:dyDescent="0.3">
      <c r="A675" s="10"/>
      <c r="B675" s="11"/>
      <c r="C675" s="11"/>
      <c r="D675" s="11"/>
      <c r="E675" s="11"/>
      <c r="F675" s="11"/>
      <c r="G675" s="11"/>
      <c r="H675" s="11"/>
      <c r="I675" s="11"/>
      <c r="J675" s="11"/>
      <c r="K675" s="11"/>
      <c r="L675" s="11"/>
      <c r="M675" s="23"/>
    </row>
    <row r="676" spans="1:13" x14ac:dyDescent="0.3">
      <c r="A676" s="10"/>
      <c r="B676" s="11"/>
      <c r="C676" s="11"/>
      <c r="D676" s="11"/>
      <c r="E676" s="11"/>
      <c r="F676" s="11"/>
      <c r="G676" s="11"/>
      <c r="H676" s="11"/>
      <c r="I676" s="11"/>
      <c r="J676" s="11"/>
      <c r="K676" s="11"/>
      <c r="L676" s="11"/>
      <c r="M676" s="23"/>
    </row>
    <row r="677" spans="1:13" x14ac:dyDescent="0.3">
      <c r="A677" s="10"/>
      <c r="B677" s="11"/>
      <c r="C677" s="11"/>
      <c r="D677" s="11"/>
      <c r="E677" s="11"/>
      <c r="F677" s="11"/>
      <c r="G677" s="11"/>
      <c r="H677" s="11"/>
      <c r="I677" s="11"/>
      <c r="J677" s="11"/>
      <c r="K677" s="11"/>
      <c r="L677" s="11"/>
      <c r="M677" s="23"/>
    </row>
    <row r="678" spans="1:13" x14ac:dyDescent="0.3">
      <c r="A678" s="10"/>
      <c r="B678" s="11"/>
      <c r="C678" s="11"/>
      <c r="D678" s="11"/>
      <c r="E678" s="11"/>
      <c r="F678" s="11"/>
      <c r="G678" s="11"/>
      <c r="H678" s="11"/>
      <c r="I678" s="11"/>
      <c r="J678" s="11"/>
      <c r="K678" s="11"/>
      <c r="L678" s="11"/>
      <c r="M678" s="23"/>
    </row>
    <row r="679" spans="1:13" x14ac:dyDescent="0.3">
      <c r="A679" s="10"/>
      <c r="B679" s="11"/>
      <c r="C679" s="11"/>
      <c r="D679" s="11"/>
      <c r="E679" s="11"/>
      <c r="F679" s="11"/>
      <c r="G679" s="11"/>
      <c r="H679" s="11"/>
      <c r="I679" s="11"/>
      <c r="J679" s="11"/>
      <c r="K679" s="11"/>
      <c r="L679" s="11"/>
      <c r="M679" s="23"/>
    </row>
    <row r="680" spans="1:13" x14ac:dyDescent="0.3">
      <c r="A680" s="10"/>
      <c r="B680" s="11"/>
      <c r="C680" s="11"/>
      <c r="D680" s="11"/>
      <c r="E680" s="11"/>
      <c r="F680" s="11"/>
      <c r="G680" s="11"/>
      <c r="H680" s="11"/>
      <c r="I680" s="11"/>
      <c r="J680" s="11"/>
      <c r="K680" s="11"/>
      <c r="L680" s="11"/>
      <c r="M680" s="23"/>
    </row>
    <row r="681" spans="1:13" x14ac:dyDescent="0.3">
      <c r="A681" s="10"/>
      <c r="B681" s="11"/>
      <c r="C681" s="11"/>
      <c r="D681" s="11"/>
      <c r="E681" s="11"/>
      <c r="F681" s="11"/>
      <c r="G681" s="11"/>
      <c r="H681" s="11"/>
      <c r="I681" s="11"/>
      <c r="J681" s="11"/>
      <c r="K681" s="11"/>
      <c r="L681" s="11"/>
      <c r="M681" s="23"/>
    </row>
    <row r="682" spans="1:13" x14ac:dyDescent="0.3">
      <c r="A682" s="10"/>
      <c r="B682" s="11"/>
      <c r="C682" s="11"/>
      <c r="D682" s="11"/>
      <c r="E682" s="11"/>
      <c r="F682" s="11"/>
      <c r="G682" s="11"/>
      <c r="H682" s="11"/>
      <c r="I682" s="11"/>
      <c r="J682" s="11"/>
      <c r="K682" s="11"/>
      <c r="L682" s="11"/>
      <c r="M682" s="23"/>
    </row>
    <row r="683" spans="1:13" x14ac:dyDescent="0.3">
      <c r="A683" s="10"/>
      <c r="B683" s="11"/>
      <c r="C683" s="11"/>
      <c r="D683" s="11"/>
      <c r="E683" s="11"/>
      <c r="F683" s="11"/>
      <c r="G683" s="11"/>
      <c r="H683" s="11"/>
      <c r="I683" s="11"/>
      <c r="J683" s="11"/>
      <c r="K683" s="11"/>
      <c r="L683" s="11"/>
      <c r="M683" s="23"/>
    </row>
    <row r="684" spans="1:13" x14ac:dyDescent="0.3">
      <c r="A684" s="10"/>
      <c r="B684" s="11"/>
      <c r="C684" s="11"/>
      <c r="D684" s="11"/>
      <c r="E684" s="11"/>
      <c r="F684" s="11"/>
      <c r="G684" s="11"/>
      <c r="H684" s="11"/>
      <c r="I684" s="11"/>
      <c r="J684" s="11"/>
      <c r="K684" s="11"/>
      <c r="L684" s="11"/>
      <c r="M684" s="23"/>
    </row>
    <row r="685" spans="1:13" x14ac:dyDescent="0.3">
      <c r="A685" s="10"/>
      <c r="B685" s="11"/>
      <c r="C685" s="11"/>
      <c r="D685" s="11"/>
      <c r="E685" s="11"/>
      <c r="F685" s="11"/>
      <c r="G685" s="11"/>
      <c r="H685" s="11"/>
      <c r="I685" s="11"/>
      <c r="J685" s="11"/>
      <c r="K685" s="11"/>
      <c r="L685" s="11"/>
      <c r="M685" s="23"/>
    </row>
    <row r="686" spans="1:13" x14ac:dyDescent="0.3">
      <c r="A686" s="10"/>
      <c r="B686" s="11"/>
      <c r="C686" s="11"/>
      <c r="D686" s="11"/>
      <c r="E686" s="11"/>
      <c r="F686" s="11"/>
      <c r="G686" s="11"/>
      <c r="H686" s="11"/>
      <c r="I686" s="11"/>
      <c r="J686" s="11"/>
      <c r="K686" s="11"/>
      <c r="L686" s="11"/>
      <c r="M686" s="23"/>
    </row>
    <row r="687" spans="1:13" x14ac:dyDescent="0.3">
      <c r="A687" s="10"/>
      <c r="B687" s="11"/>
      <c r="C687" s="11"/>
      <c r="D687" s="11"/>
      <c r="E687" s="11"/>
      <c r="F687" s="11"/>
      <c r="G687" s="11"/>
      <c r="H687" s="11"/>
      <c r="I687" s="11"/>
      <c r="J687" s="11"/>
      <c r="K687" s="11"/>
      <c r="L687" s="11"/>
      <c r="M687" s="23"/>
    </row>
    <row r="688" spans="1:13" x14ac:dyDescent="0.3">
      <c r="A688" s="10"/>
      <c r="B688" s="11"/>
      <c r="C688" s="11"/>
      <c r="D688" s="11"/>
      <c r="E688" s="11"/>
      <c r="F688" s="11"/>
      <c r="G688" s="11"/>
      <c r="H688" s="11"/>
      <c r="I688" s="11"/>
      <c r="J688" s="11"/>
      <c r="K688" s="11"/>
      <c r="L688" s="11"/>
      <c r="M688" s="23"/>
    </row>
    <row r="689" spans="1:13" x14ac:dyDescent="0.3">
      <c r="A689" s="10"/>
      <c r="B689" s="11"/>
      <c r="C689" s="11"/>
      <c r="D689" s="11"/>
      <c r="E689" s="11"/>
      <c r="F689" s="11"/>
      <c r="G689" s="11"/>
      <c r="H689" s="11"/>
      <c r="I689" s="11"/>
      <c r="J689" s="11"/>
      <c r="K689" s="11"/>
      <c r="L689" s="11"/>
      <c r="M689" s="23"/>
    </row>
    <row r="690" spans="1:13" x14ac:dyDescent="0.3">
      <c r="A690" s="10"/>
      <c r="B690" s="11"/>
      <c r="C690" s="11"/>
      <c r="D690" s="11"/>
      <c r="E690" s="11"/>
      <c r="F690" s="11"/>
      <c r="G690" s="11"/>
      <c r="H690" s="11"/>
      <c r="I690" s="11"/>
      <c r="J690" s="11"/>
      <c r="K690" s="11"/>
      <c r="L690" s="11"/>
      <c r="M690" s="23"/>
    </row>
    <row r="691" spans="1:13" x14ac:dyDescent="0.3">
      <c r="A691" s="10"/>
      <c r="B691" s="11"/>
      <c r="C691" s="11"/>
      <c r="D691" s="11"/>
      <c r="E691" s="11"/>
      <c r="F691" s="11"/>
      <c r="G691" s="11"/>
      <c r="H691" s="11"/>
      <c r="I691" s="11"/>
      <c r="J691" s="11"/>
      <c r="K691" s="11"/>
      <c r="L691" s="11"/>
      <c r="M691" s="23"/>
    </row>
    <row r="692" spans="1:13" x14ac:dyDescent="0.3">
      <c r="A692" s="10"/>
      <c r="B692" s="11"/>
      <c r="C692" s="11"/>
      <c r="D692" s="11"/>
      <c r="E692" s="11"/>
      <c r="F692" s="11"/>
      <c r="G692" s="11"/>
      <c r="H692" s="11"/>
      <c r="I692" s="11"/>
      <c r="J692" s="11"/>
      <c r="K692" s="11"/>
      <c r="L692" s="11"/>
      <c r="M692" s="23"/>
    </row>
    <row r="693" spans="1:13" x14ac:dyDescent="0.3">
      <c r="A693" s="10"/>
      <c r="B693" s="11"/>
      <c r="C693" s="11"/>
      <c r="D693" s="11"/>
      <c r="E693" s="11"/>
      <c r="F693" s="11"/>
      <c r="G693" s="11"/>
      <c r="H693" s="11"/>
      <c r="I693" s="11"/>
      <c r="J693" s="11"/>
      <c r="K693" s="11"/>
      <c r="L693" s="11"/>
      <c r="M693" s="23"/>
    </row>
    <row r="694" spans="1:13" x14ac:dyDescent="0.3">
      <c r="A694" s="10"/>
      <c r="B694" s="11"/>
      <c r="C694" s="11"/>
      <c r="D694" s="11"/>
      <c r="E694" s="11"/>
      <c r="F694" s="11"/>
      <c r="G694" s="11"/>
      <c r="H694" s="11"/>
      <c r="I694" s="11"/>
      <c r="J694" s="11"/>
      <c r="K694" s="11"/>
      <c r="L694" s="11"/>
      <c r="M694" s="23"/>
    </row>
    <row r="695" spans="1:13" x14ac:dyDescent="0.3">
      <c r="A695" s="10"/>
      <c r="B695" s="11"/>
      <c r="C695" s="11"/>
      <c r="D695" s="11"/>
      <c r="E695" s="11"/>
      <c r="F695" s="11"/>
      <c r="G695" s="11"/>
      <c r="H695" s="11"/>
      <c r="I695" s="11"/>
      <c r="J695" s="11"/>
      <c r="K695" s="11"/>
      <c r="L695" s="11"/>
      <c r="M695" s="23"/>
    </row>
    <row r="696" spans="1:13" x14ac:dyDescent="0.3">
      <c r="A696" s="10"/>
      <c r="B696" s="11"/>
      <c r="C696" s="11"/>
      <c r="D696" s="11"/>
      <c r="E696" s="11"/>
      <c r="F696" s="11"/>
      <c r="G696" s="11"/>
      <c r="H696" s="11"/>
      <c r="I696" s="11"/>
      <c r="J696" s="11"/>
      <c r="K696" s="11"/>
      <c r="L696" s="11"/>
      <c r="M696" s="23"/>
    </row>
    <row r="697" spans="1:13" x14ac:dyDescent="0.3">
      <c r="A697" s="10"/>
      <c r="B697" s="11"/>
      <c r="C697" s="11"/>
      <c r="D697" s="11"/>
      <c r="E697" s="11"/>
      <c r="F697" s="11"/>
      <c r="G697" s="11"/>
      <c r="H697" s="11"/>
      <c r="I697" s="11"/>
      <c r="J697" s="11"/>
      <c r="K697" s="11"/>
      <c r="L697" s="11"/>
      <c r="M697" s="23"/>
    </row>
    <row r="698" spans="1:13" x14ac:dyDescent="0.3">
      <c r="A698" s="10"/>
      <c r="B698" s="11"/>
      <c r="C698" s="11"/>
      <c r="D698" s="11"/>
      <c r="E698" s="11"/>
      <c r="F698" s="11"/>
      <c r="G698" s="11"/>
      <c r="H698" s="11"/>
      <c r="I698" s="11"/>
      <c r="J698" s="11"/>
      <c r="K698" s="11"/>
      <c r="L698" s="11"/>
      <c r="M698" s="23"/>
    </row>
    <row r="699" spans="1:13" x14ac:dyDescent="0.3">
      <c r="A699" s="10"/>
      <c r="B699" s="11"/>
      <c r="C699" s="11"/>
      <c r="D699" s="11"/>
      <c r="E699" s="11"/>
      <c r="F699" s="11"/>
      <c r="G699" s="11"/>
      <c r="H699" s="11"/>
      <c r="I699" s="11"/>
      <c r="J699" s="11"/>
      <c r="K699" s="11"/>
      <c r="L699" s="11"/>
      <c r="M699" s="23"/>
    </row>
    <row r="700" spans="1:13" x14ac:dyDescent="0.3">
      <c r="A700" s="10"/>
      <c r="B700" s="11"/>
      <c r="C700" s="11"/>
      <c r="D700" s="11"/>
      <c r="E700" s="11"/>
      <c r="F700" s="11"/>
      <c r="G700" s="11"/>
      <c r="H700" s="11"/>
      <c r="I700" s="11"/>
      <c r="J700" s="11"/>
      <c r="K700" s="11"/>
      <c r="L700" s="11"/>
      <c r="M700" s="23"/>
    </row>
    <row r="701" spans="1:13" x14ac:dyDescent="0.3">
      <c r="A701" s="10"/>
      <c r="B701" s="11"/>
      <c r="C701" s="11"/>
      <c r="D701" s="11"/>
      <c r="E701" s="11"/>
      <c r="F701" s="11"/>
      <c r="G701" s="11"/>
      <c r="H701" s="11"/>
      <c r="I701" s="11"/>
      <c r="J701" s="11"/>
      <c r="K701" s="11"/>
      <c r="L701" s="11"/>
      <c r="M701" s="23"/>
    </row>
    <row r="702" spans="1:13" x14ac:dyDescent="0.3">
      <c r="A702" s="10"/>
      <c r="B702" s="11"/>
      <c r="C702" s="11"/>
      <c r="D702" s="11"/>
      <c r="E702" s="11"/>
      <c r="F702" s="11"/>
      <c r="G702" s="11"/>
      <c r="H702" s="11"/>
      <c r="I702" s="11"/>
      <c r="J702" s="11"/>
      <c r="K702" s="11"/>
      <c r="L702" s="11"/>
      <c r="M702" s="23"/>
    </row>
    <row r="703" spans="1:13" x14ac:dyDescent="0.3">
      <c r="A703" s="10"/>
      <c r="B703" s="11"/>
      <c r="C703" s="11"/>
      <c r="D703" s="11"/>
      <c r="E703" s="11"/>
      <c r="F703" s="11"/>
      <c r="G703" s="11"/>
      <c r="H703" s="11"/>
      <c r="I703" s="11"/>
      <c r="J703" s="11"/>
      <c r="K703" s="11"/>
      <c r="L703" s="11"/>
      <c r="M703" s="23"/>
    </row>
    <row r="704" spans="1:13" x14ac:dyDescent="0.3">
      <c r="A704" s="10"/>
      <c r="B704" s="11"/>
      <c r="C704" s="11"/>
      <c r="D704" s="11"/>
      <c r="E704" s="11"/>
      <c r="F704" s="11"/>
      <c r="G704" s="11"/>
      <c r="H704" s="11"/>
      <c r="I704" s="11"/>
      <c r="J704" s="11"/>
      <c r="K704" s="11"/>
      <c r="L704" s="11"/>
      <c r="M704" s="23"/>
    </row>
    <row r="705" spans="1:13" x14ac:dyDescent="0.3">
      <c r="A705" s="10"/>
      <c r="B705" s="11"/>
      <c r="C705" s="11"/>
      <c r="D705" s="11"/>
      <c r="E705" s="11"/>
      <c r="F705" s="11"/>
      <c r="G705" s="11"/>
      <c r="H705" s="11"/>
      <c r="I705" s="11"/>
      <c r="J705" s="11"/>
      <c r="K705" s="11"/>
      <c r="L705" s="11"/>
      <c r="M705" s="23"/>
    </row>
    <row r="706" spans="1:13" x14ac:dyDescent="0.3">
      <c r="A706" s="10"/>
      <c r="B706" s="11"/>
      <c r="C706" s="11"/>
      <c r="D706" s="11"/>
      <c r="E706" s="11"/>
      <c r="F706" s="11"/>
      <c r="G706" s="11"/>
      <c r="H706" s="11"/>
      <c r="I706" s="11"/>
      <c r="J706" s="11"/>
      <c r="K706" s="11"/>
      <c r="L706" s="11"/>
      <c r="M706" s="23"/>
    </row>
    <row r="707" spans="1:13" x14ac:dyDescent="0.3">
      <c r="A707" s="10"/>
      <c r="B707" s="11"/>
      <c r="C707" s="11"/>
      <c r="D707" s="11"/>
      <c r="E707" s="11"/>
      <c r="F707" s="11"/>
      <c r="G707" s="11"/>
      <c r="H707" s="11"/>
      <c r="I707" s="11"/>
      <c r="J707" s="11"/>
      <c r="K707" s="11"/>
      <c r="L707" s="11"/>
      <c r="M707" s="23"/>
    </row>
    <row r="708" spans="1:13" x14ac:dyDescent="0.3">
      <c r="A708" s="10"/>
      <c r="B708" s="11"/>
      <c r="C708" s="11"/>
      <c r="D708" s="11"/>
      <c r="E708" s="11"/>
      <c r="F708" s="11"/>
      <c r="G708" s="11"/>
      <c r="H708" s="11"/>
      <c r="I708" s="11"/>
      <c r="J708" s="11"/>
      <c r="K708" s="11"/>
      <c r="L708" s="11"/>
      <c r="M708" s="23"/>
    </row>
    <row r="709" spans="1:13" x14ac:dyDescent="0.3">
      <c r="A709" s="10"/>
      <c r="B709" s="11"/>
      <c r="C709" s="11"/>
      <c r="D709" s="11"/>
      <c r="E709" s="11"/>
      <c r="F709" s="11"/>
      <c r="G709" s="11"/>
      <c r="H709" s="11"/>
      <c r="I709" s="11"/>
      <c r="J709" s="11"/>
      <c r="K709" s="11"/>
      <c r="L709" s="11"/>
      <c r="M709" s="23"/>
    </row>
    <row r="710" spans="1:13" x14ac:dyDescent="0.3">
      <c r="A710" s="10"/>
      <c r="B710" s="11"/>
      <c r="C710" s="11"/>
      <c r="D710" s="11"/>
      <c r="E710" s="11"/>
      <c r="F710" s="11"/>
      <c r="G710" s="11"/>
      <c r="H710" s="11"/>
      <c r="I710" s="11"/>
      <c r="J710" s="11"/>
      <c r="K710" s="11"/>
      <c r="L710" s="11"/>
      <c r="M710" s="23"/>
    </row>
    <row r="711" spans="1:13" x14ac:dyDescent="0.3">
      <c r="A711" s="10"/>
      <c r="B711" s="11"/>
      <c r="C711" s="11"/>
      <c r="D711" s="11"/>
      <c r="E711" s="11"/>
      <c r="F711" s="11"/>
      <c r="G711" s="11"/>
      <c r="H711" s="11"/>
      <c r="I711" s="11"/>
      <c r="J711" s="11"/>
      <c r="K711" s="11"/>
      <c r="L711" s="11"/>
      <c r="M711" s="23"/>
    </row>
    <row r="712" spans="1:13" x14ac:dyDescent="0.3">
      <c r="A712" s="10"/>
      <c r="B712" s="11"/>
      <c r="C712" s="11"/>
      <c r="D712" s="11"/>
      <c r="E712" s="11"/>
      <c r="F712" s="11"/>
      <c r="G712" s="11"/>
      <c r="H712" s="11"/>
      <c r="I712" s="11"/>
      <c r="J712" s="11"/>
      <c r="K712" s="11"/>
      <c r="L712" s="11"/>
      <c r="M712" s="23"/>
    </row>
    <row r="713" spans="1:13" x14ac:dyDescent="0.3">
      <c r="A713" s="10"/>
      <c r="B713" s="11"/>
      <c r="C713" s="11"/>
      <c r="D713" s="11"/>
      <c r="E713" s="11"/>
      <c r="F713" s="11"/>
      <c r="G713" s="11"/>
      <c r="H713" s="11"/>
      <c r="I713" s="11"/>
      <c r="J713" s="11"/>
      <c r="K713" s="11"/>
      <c r="L713" s="11"/>
      <c r="M713" s="23"/>
    </row>
    <row r="714" spans="1:13" x14ac:dyDescent="0.3">
      <c r="A714" s="10"/>
      <c r="B714" s="11"/>
      <c r="C714" s="11"/>
      <c r="D714" s="11"/>
      <c r="E714" s="11"/>
      <c r="F714" s="11"/>
      <c r="G714" s="11"/>
      <c r="H714" s="11"/>
      <c r="I714" s="11"/>
      <c r="J714" s="11"/>
      <c r="K714" s="11"/>
      <c r="L714" s="11"/>
      <c r="M714" s="23"/>
    </row>
    <row r="715" spans="1:13" x14ac:dyDescent="0.3">
      <c r="A715" s="10"/>
      <c r="B715" s="11"/>
      <c r="C715" s="11"/>
      <c r="D715" s="11"/>
      <c r="E715" s="11"/>
      <c r="F715" s="11"/>
      <c r="G715" s="11"/>
      <c r="H715" s="11"/>
      <c r="I715" s="11"/>
      <c r="J715" s="11"/>
      <c r="K715" s="11"/>
      <c r="L715" s="11"/>
      <c r="M715" s="23"/>
    </row>
    <row r="716" spans="1:13" x14ac:dyDescent="0.3">
      <c r="A716" s="10"/>
      <c r="B716" s="11"/>
      <c r="C716" s="11"/>
      <c r="D716" s="11"/>
      <c r="E716" s="11"/>
      <c r="F716" s="11"/>
      <c r="G716" s="11"/>
      <c r="H716" s="11"/>
      <c r="I716" s="11"/>
      <c r="J716" s="11"/>
      <c r="K716" s="11"/>
      <c r="L716" s="11"/>
      <c r="M716" s="23"/>
    </row>
    <row r="717" spans="1:13" x14ac:dyDescent="0.3">
      <c r="A717" s="10"/>
      <c r="B717" s="11"/>
      <c r="C717" s="11"/>
      <c r="D717" s="11"/>
      <c r="E717" s="11"/>
      <c r="F717" s="11"/>
      <c r="G717" s="11"/>
      <c r="H717" s="11"/>
      <c r="I717" s="11"/>
      <c r="J717" s="11"/>
      <c r="K717" s="11"/>
      <c r="L717" s="11"/>
      <c r="M717" s="23"/>
    </row>
    <row r="718" spans="1:13" x14ac:dyDescent="0.3">
      <c r="A718" s="10"/>
      <c r="B718" s="11"/>
      <c r="C718" s="11"/>
      <c r="D718" s="11"/>
      <c r="E718" s="11"/>
      <c r="F718" s="11"/>
      <c r="G718" s="11"/>
      <c r="H718" s="11"/>
      <c r="I718" s="11"/>
      <c r="J718" s="11"/>
      <c r="K718" s="11"/>
      <c r="L718" s="11"/>
      <c r="M718" s="23"/>
    </row>
    <row r="719" spans="1:13" x14ac:dyDescent="0.3">
      <c r="A719" s="10"/>
      <c r="B719" s="11"/>
      <c r="C719" s="11"/>
      <c r="D719" s="11"/>
      <c r="E719" s="11"/>
      <c r="F719" s="11"/>
      <c r="G719" s="11"/>
      <c r="H719" s="11"/>
      <c r="I719" s="11"/>
      <c r="J719" s="11"/>
      <c r="K719" s="11"/>
      <c r="L719" s="11"/>
      <c r="M719" s="23"/>
    </row>
    <row r="720" spans="1:13" x14ac:dyDescent="0.3">
      <c r="A720" s="10"/>
      <c r="B720" s="11"/>
      <c r="C720" s="11"/>
      <c r="D720" s="11"/>
      <c r="E720" s="11"/>
      <c r="F720" s="11"/>
      <c r="G720" s="11"/>
      <c r="H720" s="11"/>
      <c r="I720" s="11"/>
      <c r="J720" s="11"/>
      <c r="K720" s="11"/>
      <c r="L720" s="11"/>
      <c r="M720" s="23"/>
    </row>
    <row r="721" spans="1:13" x14ac:dyDescent="0.3">
      <c r="A721" s="10"/>
      <c r="B721" s="11"/>
      <c r="C721" s="11"/>
      <c r="D721" s="11"/>
      <c r="E721" s="11"/>
      <c r="F721" s="11"/>
      <c r="G721" s="11"/>
      <c r="H721" s="11"/>
      <c r="I721" s="11"/>
      <c r="J721" s="11"/>
      <c r="K721" s="11"/>
      <c r="L721" s="11"/>
      <c r="M721" s="23"/>
    </row>
    <row r="722" spans="1:13" x14ac:dyDescent="0.3">
      <c r="A722" s="10"/>
      <c r="B722" s="11"/>
      <c r="C722" s="11"/>
      <c r="D722" s="11"/>
      <c r="E722" s="11"/>
      <c r="F722" s="11"/>
      <c r="G722" s="11"/>
      <c r="H722" s="11"/>
      <c r="I722" s="11"/>
      <c r="J722" s="11"/>
      <c r="K722" s="11"/>
      <c r="L722" s="11"/>
      <c r="M722" s="23"/>
    </row>
    <row r="723" spans="1:13" x14ac:dyDescent="0.3">
      <c r="A723" s="10"/>
      <c r="B723" s="11"/>
      <c r="C723" s="11"/>
      <c r="D723" s="11"/>
      <c r="E723" s="11"/>
      <c r="F723" s="11"/>
      <c r="G723" s="11"/>
      <c r="H723" s="11"/>
      <c r="I723" s="11"/>
      <c r="J723" s="11"/>
      <c r="K723" s="11"/>
      <c r="L723" s="11"/>
      <c r="M723" s="23"/>
    </row>
    <row r="724" spans="1:13" x14ac:dyDescent="0.3">
      <c r="A724" s="10"/>
      <c r="B724" s="11"/>
      <c r="C724" s="11"/>
      <c r="D724" s="11"/>
      <c r="E724" s="11"/>
      <c r="F724" s="11"/>
      <c r="G724" s="11"/>
      <c r="H724" s="11"/>
      <c r="I724" s="11"/>
      <c r="J724" s="11"/>
      <c r="K724" s="11"/>
      <c r="L724" s="11"/>
      <c r="M724" s="23"/>
    </row>
    <row r="725" spans="1:13" x14ac:dyDescent="0.3">
      <c r="A725" s="10"/>
      <c r="B725" s="11"/>
      <c r="C725" s="11"/>
      <c r="D725" s="11"/>
      <c r="E725" s="11"/>
      <c r="F725" s="11"/>
      <c r="G725" s="11"/>
      <c r="H725" s="11"/>
      <c r="I725" s="11"/>
      <c r="J725" s="11"/>
      <c r="K725" s="11"/>
      <c r="L725" s="11"/>
      <c r="M725" s="23"/>
    </row>
    <row r="726" spans="1:13" x14ac:dyDescent="0.3">
      <c r="A726" s="10"/>
      <c r="B726" s="11"/>
      <c r="C726" s="11"/>
      <c r="D726" s="11"/>
      <c r="E726" s="11"/>
      <c r="F726" s="11"/>
      <c r="G726" s="11"/>
      <c r="H726" s="11"/>
      <c r="I726" s="11"/>
      <c r="J726" s="11"/>
      <c r="K726" s="11"/>
      <c r="L726" s="11"/>
      <c r="M726" s="23"/>
    </row>
    <row r="727" spans="1:13" x14ac:dyDescent="0.3">
      <c r="A727" s="10"/>
      <c r="B727" s="11"/>
      <c r="C727" s="11"/>
      <c r="D727" s="11"/>
      <c r="E727" s="11"/>
      <c r="F727" s="11"/>
      <c r="G727" s="11"/>
      <c r="H727" s="11"/>
      <c r="I727" s="11"/>
      <c r="J727" s="11"/>
      <c r="K727" s="11"/>
      <c r="L727" s="11"/>
      <c r="M727" s="23"/>
    </row>
    <row r="728" spans="1:13" x14ac:dyDescent="0.3">
      <c r="A728" s="10"/>
      <c r="B728" s="11"/>
      <c r="C728" s="11"/>
      <c r="D728" s="11"/>
      <c r="E728" s="11"/>
      <c r="F728" s="11"/>
      <c r="G728" s="11"/>
      <c r="H728" s="11"/>
      <c r="I728" s="11"/>
      <c r="J728" s="11"/>
      <c r="K728" s="11"/>
      <c r="L728" s="11"/>
      <c r="M728" s="23"/>
    </row>
    <row r="729" spans="1:13" x14ac:dyDescent="0.3">
      <c r="A729" s="10"/>
      <c r="B729" s="11"/>
      <c r="C729" s="11"/>
      <c r="D729" s="11"/>
      <c r="E729" s="11"/>
      <c r="F729" s="11"/>
      <c r="G729" s="11"/>
      <c r="H729" s="11"/>
      <c r="I729" s="11"/>
      <c r="J729" s="11"/>
      <c r="K729" s="11"/>
      <c r="L729" s="11"/>
      <c r="M729" s="23"/>
    </row>
    <row r="730" spans="1:13" x14ac:dyDescent="0.3">
      <c r="A730" s="10"/>
      <c r="B730" s="11"/>
      <c r="C730" s="11"/>
      <c r="D730" s="11"/>
      <c r="E730" s="11"/>
      <c r="F730" s="11"/>
      <c r="G730" s="11"/>
      <c r="H730" s="11"/>
      <c r="I730" s="11"/>
      <c r="J730" s="11"/>
      <c r="K730" s="11"/>
      <c r="L730" s="11"/>
      <c r="M730" s="23"/>
    </row>
    <row r="731" spans="1:13" x14ac:dyDescent="0.3">
      <c r="A731" s="10"/>
      <c r="B731" s="11"/>
      <c r="C731" s="11"/>
      <c r="D731" s="11"/>
      <c r="E731" s="11"/>
      <c r="F731" s="11"/>
      <c r="G731" s="11"/>
      <c r="H731" s="11"/>
      <c r="I731" s="11"/>
      <c r="J731" s="11"/>
      <c r="K731" s="11"/>
      <c r="L731" s="11"/>
      <c r="M731" s="23"/>
    </row>
    <row r="732" spans="1:13" x14ac:dyDescent="0.3">
      <c r="A732" s="10"/>
      <c r="B732" s="11"/>
      <c r="C732" s="11"/>
      <c r="D732" s="11"/>
      <c r="E732" s="11"/>
      <c r="F732" s="11"/>
      <c r="G732" s="11"/>
      <c r="H732" s="11"/>
      <c r="I732" s="11"/>
      <c r="J732" s="11"/>
      <c r="K732" s="11"/>
      <c r="L732" s="11"/>
      <c r="M732" s="23"/>
    </row>
    <row r="733" spans="1:13" x14ac:dyDescent="0.3">
      <c r="A733" s="10"/>
      <c r="B733" s="11"/>
      <c r="C733" s="11"/>
      <c r="D733" s="11"/>
      <c r="E733" s="11"/>
      <c r="F733" s="11"/>
      <c r="G733" s="11"/>
      <c r="H733" s="11"/>
      <c r="I733" s="11"/>
      <c r="J733" s="11"/>
      <c r="K733" s="11"/>
      <c r="L733" s="11"/>
      <c r="M733" s="23"/>
    </row>
    <row r="734" spans="1:13" x14ac:dyDescent="0.3">
      <c r="A734" s="10"/>
      <c r="B734" s="11"/>
      <c r="C734" s="11"/>
      <c r="D734" s="11"/>
      <c r="E734" s="11"/>
      <c r="F734" s="11"/>
      <c r="G734" s="11"/>
      <c r="H734" s="11"/>
      <c r="I734" s="11"/>
      <c r="J734" s="11"/>
      <c r="K734" s="11"/>
      <c r="L734" s="11"/>
      <c r="M734" s="23"/>
    </row>
  </sheetData>
  <mergeCells count="676">
    <mergeCell ref="L6:L7"/>
    <mergeCell ref="M6:M7"/>
    <mergeCell ref="M145:M149"/>
    <mergeCell ref="G13:G17"/>
    <mergeCell ref="H13:H17"/>
    <mergeCell ref="I13:I17"/>
    <mergeCell ref="J13:J17"/>
    <mergeCell ref="A6:A7"/>
    <mergeCell ref="G8:G12"/>
    <mergeCell ref="H8:H12"/>
    <mergeCell ref="I8:I12"/>
    <mergeCell ref="J8:J12"/>
    <mergeCell ref="B6:B7"/>
    <mergeCell ref="C6:E6"/>
    <mergeCell ref="F6:F7"/>
    <mergeCell ref="G6:K6"/>
    <mergeCell ref="L8:M12"/>
    <mergeCell ref="L13:L17"/>
    <mergeCell ref="M13:M17"/>
    <mergeCell ref="M18:M22"/>
    <mergeCell ref="A24:A28"/>
    <mergeCell ref="G24:G28"/>
    <mergeCell ref="H24:H28"/>
    <mergeCell ref="M24:M28"/>
    <mergeCell ref="I18:I23"/>
    <mergeCell ref="J18:J23"/>
    <mergeCell ref="K18:K23"/>
    <mergeCell ref="L18:L23"/>
    <mergeCell ref="A18:A23"/>
    <mergeCell ref="B18:B23"/>
    <mergeCell ref="E22:E23"/>
    <mergeCell ref="F22:F23"/>
    <mergeCell ref="G18:G23"/>
    <mergeCell ref="K8:K12"/>
    <mergeCell ref="B8:B12"/>
    <mergeCell ref="A8:A12"/>
    <mergeCell ref="B13:B17"/>
    <mergeCell ref="B24:B28"/>
    <mergeCell ref="K24:K28"/>
    <mergeCell ref="L24:L28"/>
    <mergeCell ref="G40:G44"/>
    <mergeCell ref="H40:H44"/>
    <mergeCell ref="I40:I44"/>
    <mergeCell ref="J40:J44"/>
    <mergeCell ref="K40:K44"/>
    <mergeCell ref="L40:L44"/>
    <mergeCell ref="B29:B34"/>
    <mergeCell ref="G29:G34"/>
    <mergeCell ref="H29:H34"/>
    <mergeCell ref="I29:I34"/>
    <mergeCell ref="J29:J34"/>
    <mergeCell ref="A29:A34"/>
    <mergeCell ref="I24:I28"/>
    <mergeCell ref="J24:J28"/>
    <mergeCell ref="K13:K17"/>
    <mergeCell ref="A13:A17"/>
    <mergeCell ref="H18:H23"/>
    <mergeCell ref="M40:M44"/>
    <mergeCell ref="M35:M39"/>
    <mergeCell ref="A40:A44"/>
    <mergeCell ref="M29:M33"/>
    <mergeCell ref="A35:A39"/>
    <mergeCell ref="B35:B39"/>
    <mergeCell ref="G35:G39"/>
    <mergeCell ref="H35:H39"/>
    <mergeCell ref="I35:I39"/>
    <mergeCell ref="J35:J39"/>
    <mergeCell ref="K35:K39"/>
    <mergeCell ref="L35:L39"/>
    <mergeCell ref="B40:B44"/>
    <mergeCell ref="L29:L34"/>
    <mergeCell ref="K29:K34"/>
    <mergeCell ref="A50:A54"/>
    <mergeCell ref="B50:B54"/>
    <mergeCell ref="A55:A59"/>
    <mergeCell ref="B55:B59"/>
    <mergeCell ref="A60:A64"/>
    <mergeCell ref="B60:B64"/>
    <mergeCell ref="K50:K54"/>
    <mergeCell ref="L50:L54"/>
    <mergeCell ref="A45:A49"/>
    <mergeCell ref="B45:B49"/>
    <mergeCell ref="G45:G49"/>
    <mergeCell ref="H45:H49"/>
    <mergeCell ref="I45:I49"/>
    <mergeCell ref="J45:J49"/>
    <mergeCell ref="K45:K49"/>
    <mergeCell ref="M45:M49"/>
    <mergeCell ref="K55:K59"/>
    <mergeCell ref="L55:L59"/>
    <mergeCell ref="M55:M59"/>
    <mergeCell ref="G60:G64"/>
    <mergeCell ref="H60:H64"/>
    <mergeCell ref="I60:I64"/>
    <mergeCell ref="J60:J64"/>
    <mergeCell ref="K60:K64"/>
    <mergeCell ref="L60:L64"/>
    <mergeCell ref="M60:M64"/>
    <mergeCell ref="M50:M54"/>
    <mergeCell ref="G50:G54"/>
    <mergeCell ref="H50:H54"/>
    <mergeCell ref="I50:I54"/>
    <mergeCell ref="J50:J54"/>
    <mergeCell ref="G55:G59"/>
    <mergeCell ref="H55:H59"/>
    <mergeCell ref="I55:I59"/>
    <mergeCell ref="J55:J59"/>
    <mergeCell ref="L45:L49"/>
    <mergeCell ref="A65:A69"/>
    <mergeCell ref="B65:B69"/>
    <mergeCell ref="A70:A74"/>
    <mergeCell ref="B70:B74"/>
    <mergeCell ref="A75:A79"/>
    <mergeCell ref="B75:B79"/>
    <mergeCell ref="K65:K69"/>
    <mergeCell ref="L65:L69"/>
    <mergeCell ref="M65:M69"/>
    <mergeCell ref="K70:K74"/>
    <mergeCell ref="L70:L74"/>
    <mergeCell ref="M70:M74"/>
    <mergeCell ref="G75:G79"/>
    <mergeCell ref="H75:H79"/>
    <mergeCell ref="I75:I79"/>
    <mergeCell ref="J75:J79"/>
    <mergeCell ref="K75:K79"/>
    <mergeCell ref="L75:L79"/>
    <mergeCell ref="M75:M79"/>
    <mergeCell ref="A95:A99"/>
    <mergeCell ref="B95:B99"/>
    <mergeCell ref="A100:A104"/>
    <mergeCell ref="B100:B104"/>
    <mergeCell ref="A105:A109"/>
    <mergeCell ref="B105:B109"/>
    <mergeCell ref="A80:A84"/>
    <mergeCell ref="B80:B84"/>
    <mergeCell ref="A85:A89"/>
    <mergeCell ref="B85:B89"/>
    <mergeCell ref="A90:A94"/>
    <mergeCell ref="B90:B94"/>
    <mergeCell ref="A125:A129"/>
    <mergeCell ref="B125:B129"/>
    <mergeCell ref="A130:A134"/>
    <mergeCell ref="B130:B134"/>
    <mergeCell ref="A135:A139"/>
    <mergeCell ref="B135:B139"/>
    <mergeCell ref="A110:A114"/>
    <mergeCell ref="B110:B114"/>
    <mergeCell ref="A115:A119"/>
    <mergeCell ref="B115:B119"/>
    <mergeCell ref="A120:A124"/>
    <mergeCell ref="B120:B124"/>
    <mergeCell ref="A155:A159"/>
    <mergeCell ref="B155:B159"/>
    <mergeCell ref="A160:A164"/>
    <mergeCell ref="B160:B164"/>
    <mergeCell ref="A165:A169"/>
    <mergeCell ref="B165:B169"/>
    <mergeCell ref="A140:A144"/>
    <mergeCell ref="B140:B144"/>
    <mergeCell ref="B145:B149"/>
    <mergeCell ref="A145:A149"/>
    <mergeCell ref="A150:A154"/>
    <mergeCell ref="B150:B154"/>
    <mergeCell ref="A185:A189"/>
    <mergeCell ref="B185:B189"/>
    <mergeCell ref="A190:A194"/>
    <mergeCell ref="B190:B194"/>
    <mergeCell ref="A195:A199"/>
    <mergeCell ref="B195:B199"/>
    <mergeCell ref="A170:A174"/>
    <mergeCell ref="B170:B174"/>
    <mergeCell ref="A175:A179"/>
    <mergeCell ref="B175:B179"/>
    <mergeCell ref="A180:A184"/>
    <mergeCell ref="B180:B184"/>
    <mergeCell ref="A210:A214"/>
    <mergeCell ref="B210:B214"/>
    <mergeCell ref="A215:A219"/>
    <mergeCell ref="B215:B219"/>
    <mergeCell ref="A220:A224"/>
    <mergeCell ref="B220:B224"/>
    <mergeCell ref="A200:A204"/>
    <mergeCell ref="B200:B204"/>
    <mergeCell ref="B205:B209"/>
    <mergeCell ref="A205:A209"/>
    <mergeCell ref="A240:A244"/>
    <mergeCell ref="B240:B244"/>
    <mergeCell ref="A245:A249"/>
    <mergeCell ref="B245:B249"/>
    <mergeCell ref="A250:A254"/>
    <mergeCell ref="B250:B254"/>
    <mergeCell ref="A225:A229"/>
    <mergeCell ref="B225:B229"/>
    <mergeCell ref="A230:A234"/>
    <mergeCell ref="B230:B234"/>
    <mergeCell ref="A235:A239"/>
    <mergeCell ref="B235:B239"/>
    <mergeCell ref="A270:A274"/>
    <mergeCell ref="B270:B274"/>
    <mergeCell ref="A275:A279"/>
    <mergeCell ref="B275:B279"/>
    <mergeCell ref="A280:A284"/>
    <mergeCell ref="B280:B284"/>
    <mergeCell ref="A255:A259"/>
    <mergeCell ref="B255:B259"/>
    <mergeCell ref="A260:A264"/>
    <mergeCell ref="B260:B264"/>
    <mergeCell ref="A265:A269"/>
    <mergeCell ref="B265:B269"/>
    <mergeCell ref="A300:A304"/>
    <mergeCell ref="B300:B304"/>
    <mergeCell ref="A305:A309"/>
    <mergeCell ref="B305:B309"/>
    <mergeCell ref="A310:A314"/>
    <mergeCell ref="B310:B314"/>
    <mergeCell ref="A285:A289"/>
    <mergeCell ref="B285:B289"/>
    <mergeCell ref="A290:A294"/>
    <mergeCell ref="B290:B294"/>
    <mergeCell ref="A295:A299"/>
    <mergeCell ref="B295:B299"/>
    <mergeCell ref="A335:A339"/>
    <mergeCell ref="B335:B339"/>
    <mergeCell ref="A340:A344"/>
    <mergeCell ref="B340:B344"/>
    <mergeCell ref="A315:A319"/>
    <mergeCell ref="B315:B319"/>
    <mergeCell ref="A320:A324"/>
    <mergeCell ref="B320:B324"/>
    <mergeCell ref="B325:B329"/>
    <mergeCell ref="A325:A329"/>
    <mergeCell ref="A375:A379"/>
    <mergeCell ref="B375:B379"/>
    <mergeCell ref="G65:G69"/>
    <mergeCell ref="H65:H69"/>
    <mergeCell ref="I65:I69"/>
    <mergeCell ref="J65:J69"/>
    <mergeCell ref="G70:G74"/>
    <mergeCell ref="H70:H74"/>
    <mergeCell ref="I70:I74"/>
    <mergeCell ref="J70:J74"/>
    <mergeCell ref="A360:A364"/>
    <mergeCell ref="B360:B364"/>
    <mergeCell ref="A365:A369"/>
    <mergeCell ref="B365:B369"/>
    <mergeCell ref="A370:A374"/>
    <mergeCell ref="B370:B374"/>
    <mergeCell ref="A345:A349"/>
    <mergeCell ref="B345:B349"/>
    <mergeCell ref="A350:A354"/>
    <mergeCell ref="B350:B354"/>
    <mergeCell ref="A355:A359"/>
    <mergeCell ref="B355:B359"/>
    <mergeCell ref="A330:A334"/>
    <mergeCell ref="B330:B334"/>
    <mergeCell ref="M80:M84"/>
    <mergeCell ref="G85:G89"/>
    <mergeCell ref="H85:H89"/>
    <mergeCell ref="I85:I89"/>
    <mergeCell ref="J85:J89"/>
    <mergeCell ref="K85:K89"/>
    <mergeCell ref="L85:L89"/>
    <mergeCell ref="M85:M89"/>
    <mergeCell ref="G80:G84"/>
    <mergeCell ref="H80:H84"/>
    <mergeCell ref="I80:I84"/>
    <mergeCell ref="J80:J84"/>
    <mergeCell ref="K80:K84"/>
    <mergeCell ref="L80:L84"/>
    <mergeCell ref="M90:M94"/>
    <mergeCell ref="G95:G99"/>
    <mergeCell ref="H95:H99"/>
    <mergeCell ref="I95:I99"/>
    <mergeCell ref="J95:J99"/>
    <mergeCell ref="K95:K99"/>
    <mergeCell ref="L95:L99"/>
    <mergeCell ref="M95:M99"/>
    <mergeCell ref="G90:G94"/>
    <mergeCell ref="H90:H94"/>
    <mergeCell ref="I90:I94"/>
    <mergeCell ref="J90:J94"/>
    <mergeCell ref="K90:K94"/>
    <mergeCell ref="L90:L94"/>
    <mergeCell ref="M100:M104"/>
    <mergeCell ref="G105:G109"/>
    <mergeCell ref="H105:H109"/>
    <mergeCell ref="I105:I109"/>
    <mergeCell ref="J105:J109"/>
    <mergeCell ref="K105:K109"/>
    <mergeCell ref="L105:L109"/>
    <mergeCell ref="M105:M109"/>
    <mergeCell ref="G100:G104"/>
    <mergeCell ref="H100:H104"/>
    <mergeCell ref="I100:I104"/>
    <mergeCell ref="J100:J104"/>
    <mergeCell ref="K100:K104"/>
    <mergeCell ref="L100:L104"/>
    <mergeCell ref="M110:M114"/>
    <mergeCell ref="G115:G119"/>
    <mergeCell ref="H115:H119"/>
    <mergeCell ref="I115:I119"/>
    <mergeCell ref="J115:J119"/>
    <mergeCell ref="K115:K119"/>
    <mergeCell ref="L115:L119"/>
    <mergeCell ref="M115:M119"/>
    <mergeCell ref="G110:G114"/>
    <mergeCell ref="H110:H114"/>
    <mergeCell ref="I110:I114"/>
    <mergeCell ref="J110:J114"/>
    <mergeCell ref="K110:K114"/>
    <mergeCell ref="L110:L114"/>
    <mergeCell ref="M120:M124"/>
    <mergeCell ref="G125:G129"/>
    <mergeCell ref="H125:H129"/>
    <mergeCell ref="I125:I129"/>
    <mergeCell ref="J125:J129"/>
    <mergeCell ref="K125:K129"/>
    <mergeCell ref="L125:L129"/>
    <mergeCell ref="M125:M129"/>
    <mergeCell ref="G120:G124"/>
    <mergeCell ref="H120:H124"/>
    <mergeCell ref="I120:I124"/>
    <mergeCell ref="J120:J124"/>
    <mergeCell ref="K120:K124"/>
    <mergeCell ref="L120:L124"/>
    <mergeCell ref="M130:M134"/>
    <mergeCell ref="G135:G139"/>
    <mergeCell ref="H135:H139"/>
    <mergeCell ref="I135:I139"/>
    <mergeCell ref="J135:J139"/>
    <mergeCell ref="K135:K139"/>
    <mergeCell ref="L135:L139"/>
    <mergeCell ref="M135:M139"/>
    <mergeCell ref="G130:G134"/>
    <mergeCell ref="H130:H134"/>
    <mergeCell ref="I130:I134"/>
    <mergeCell ref="J130:J134"/>
    <mergeCell ref="K130:K134"/>
    <mergeCell ref="L130:L134"/>
    <mergeCell ref="G145:G149"/>
    <mergeCell ref="H145:H149"/>
    <mergeCell ref="I145:I149"/>
    <mergeCell ref="J145:J149"/>
    <mergeCell ref="K145:K149"/>
    <mergeCell ref="L145:L149"/>
    <mergeCell ref="M140:M144"/>
    <mergeCell ref="G140:G144"/>
    <mergeCell ref="H140:H144"/>
    <mergeCell ref="I140:I144"/>
    <mergeCell ref="J140:J144"/>
    <mergeCell ref="K140:K144"/>
    <mergeCell ref="L140:L144"/>
    <mergeCell ref="M150:M154"/>
    <mergeCell ref="G155:G159"/>
    <mergeCell ref="H155:H159"/>
    <mergeCell ref="I155:I159"/>
    <mergeCell ref="J155:J159"/>
    <mergeCell ref="K155:K159"/>
    <mergeCell ref="L155:L159"/>
    <mergeCell ref="M155:M159"/>
    <mergeCell ref="G150:G154"/>
    <mergeCell ref="H150:H154"/>
    <mergeCell ref="I150:I154"/>
    <mergeCell ref="J150:J154"/>
    <mergeCell ref="K150:K154"/>
    <mergeCell ref="L150:L154"/>
    <mergeCell ref="M160:M164"/>
    <mergeCell ref="G165:G169"/>
    <mergeCell ref="H165:H169"/>
    <mergeCell ref="I165:I169"/>
    <mergeCell ref="J165:J169"/>
    <mergeCell ref="K165:K169"/>
    <mergeCell ref="L165:L169"/>
    <mergeCell ref="M165:M169"/>
    <mergeCell ref="G160:G164"/>
    <mergeCell ref="H160:H164"/>
    <mergeCell ref="I160:I164"/>
    <mergeCell ref="J160:J164"/>
    <mergeCell ref="K160:K164"/>
    <mergeCell ref="L160:L164"/>
    <mergeCell ref="M170:M174"/>
    <mergeCell ref="G175:G179"/>
    <mergeCell ref="H175:H179"/>
    <mergeCell ref="I175:I179"/>
    <mergeCell ref="J175:J179"/>
    <mergeCell ref="K175:K179"/>
    <mergeCell ref="L175:L179"/>
    <mergeCell ref="M175:M179"/>
    <mergeCell ref="G170:G174"/>
    <mergeCell ref="H170:H174"/>
    <mergeCell ref="I170:I174"/>
    <mergeCell ref="J170:J174"/>
    <mergeCell ref="K170:K174"/>
    <mergeCell ref="L170:L174"/>
    <mergeCell ref="M180:M184"/>
    <mergeCell ref="G185:G189"/>
    <mergeCell ref="H185:H189"/>
    <mergeCell ref="I185:I189"/>
    <mergeCell ref="J185:J189"/>
    <mergeCell ref="K185:K189"/>
    <mergeCell ref="L185:L189"/>
    <mergeCell ref="M185:M189"/>
    <mergeCell ref="G180:G184"/>
    <mergeCell ref="H180:H184"/>
    <mergeCell ref="I180:I184"/>
    <mergeCell ref="J180:J184"/>
    <mergeCell ref="K180:K184"/>
    <mergeCell ref="L180:L184"/>
    <mergeCell ref="M190:M194"/>
    <mergeCell ref="G195:G199"/>
    <mergeCell ref="H195:H199"/>
    <mergeCell ref="I195:I199"/>
    <mergeCell ref="J195:J199"/>
    <mergeCell ref="K195:K199"/>
    <mergeCell ref="L195:L199"/>
    <mergeCell ref="M195:M199"/>
    <mergeCell ref="G190:G194"/>
    <mergeCell ref="H190:H194"/>
    <mergeCell ref="I190:I194"/>
    <mergeCell ref="J190:J194"/>
    <mergeCell ref="K190:K194"/>
    <mergeCell ref="L190:L194"/>
    <mergeCell ref="M200:M204"/>
    <mergeCell ref="G200:G204"/>
    <mergeCell ref="H200:H204"/>
    <mergeCell ref="I200:I204"/>
    <mergeCell ref="J200:J204"/>
    <mergeCell ref="K200:K204"/>
    <mergeCell ref="L200:L204"/>
    <mergeCell ref="M205:M209"/>
    <mergeCell ref="G210:G214"/>
    <mergeCell ref="H210:H214"/>
    <mergeCell ref="I210:I214"/>
    <mergeCell ref="J210:J214"/>
    <mergeCell ref="K210:K214"/>
    <mergeCell ref="L210:L214"/>
    <mergeCell ref="M210:M214"/>
    <mergeCell ref="G205:G209"/>
    <mergeCell ref="H205:H209"/>
    <mergeCell ref="I205:I209"/>
    <mergeCell ref="J205:J209"/>
    <mergeCell ref="K205:K209"/>
    <mergeCell ref="L205:L209"/>
    <mergeCell ref="M215:M219"/>
    <mergeCell ref="G220:G224"/>
    <mergeCell ref="H220:H224"/>
    <mergeCell ref="I220:I224"/>
    <mergeCell ref="J220:J224"/>
    <mergeCell ref="K220:K224"/>
    <mergeCell ref="L220:L224"/>
    <mergeCell ref="M220:M224"/>
    <mergeCell ref="G215:G219"/>
    <mergeCell ref="H215:H219"/>
    <mergeCell ref="I215:I219"/>
    <mergeCell ref="J215:J219"/>
    <mergeCell ref="K215:K219"/>
    <mergeCell ref="L215:L219"/>
    <mergeCell ref="M225:M229"/>
    <mergeCell ref="G230:G234"/>
    <mergeCell ref="H230:H234"/>
    <mergeCell ref="I230:I234"/>
    <mergeCell ref="J230:J234"/>
    <mergeCell ref="K230:K234"/>
    <mergeCell ref="L230:L234"/>
    <mergeCell ref="M230:M234"/>
    <mergeCell ref="G225:G229"/>
    <mergeCell ref="H225:H229"/>
    <mergeCell ref="I225:I229"/>
    <mergeCell ref="J225:J229"/>
    <mergeCell ref="K225:K229"/>
    <mergeCell ref="L225:L229"/>
    <mergeCell ref="M235:M239"/>
    <mergeCell ref="G240:G244"/>
    <mergeCell ref="H240:H244"/>
    <mergeCell ref="I240:I244"/>
    <mergeCell ref="J240:J244"/>
    <mergeCell ref="K240:K244"/>
    <mergeCell ref="L240:L244"/>
    <mergeCell ref="M240:M244"/>
    <mergeCell ref="G235:G239"/>
    <mergeCell ref="H235:H239"/>
    <mergeCell ref="I235:I239"/>
    <mergeCell ref="J235:J239"/>
    <mergeCell ref="K235:K239"/>
    <mergeCell ref="L235:L239"/>
    <mergeCell ref="M245:M249"/>
    <mergeCell ref="G250:G254"/>
    <mergeCell ref="H250:H254"/>
    <mergeCell ref="I250:I254"/>
    <mergeCell ref="J250:J254"/>
    <mergeCell ref="K250:K254"/>
    <mergeCell ref="L250:L254"/>
    <mergeCell ref="M250:M254"/>
    <mergeCell ref="G245:G249"/>
    <mergeCell ref="H245:H249"/>
    <mergeCell ref="I245:I249"/>
    <mergeCell ref="J245:J249"/>
    <mergeCell ref="K245:K249"/>
    <mergeCell ref="L245:L249"/>
    <mergeCell ref="M255:M259"/>
    <mergeCell ref="G260:G264"/>
    <mergeCell ref="H260:H264"/>
    <mergeCell ref="I260:I264"/>
    <mergeCell ref="J260:J264"/>
    <mergeCell ref="K260:K264"/>
    <mergeCell ref="L260:L264"/>
    <mergeCell ref="M260:M264"/>
    <mergeCell ref="G255:G259"/>
    <mergeCell ref="H255:H259"/>
    <mergeCell ref="I255:I259"/>
    <mergeCell ref="J255:J259"/>
    <mergeCell ref="K255:K259"/>
    <mergeCell ref="L255:L259"/>
    <mergeCell ref="M265:M269"/>
    <mergeCell ref="G270:G274"/>
    <mergeCell ref="H270:H274"/>
    <mergeCell ref="I270:I274"/>
    <mergeCell ref="J270:J274"/>
    <mergeCell ref="K270:K274"/>
    <mergeCell ref="L270:L274"/>
    <mergeCell ref="M270:M274"/>
    <mergeCell ref="G265:G269"/>
    <mergeCell ref="H265:H269"/>
    <mergeCell ref="I265:I269"/>
    <mergeCell ref="J265:J269"/>
    <mergeCell ref="K265:K269"/>
    <mergeCell ref="L265:L269"/>
    <mergeCell ref="M275:M279"/>
    <mergeCell ref="G280:G284"/>
    <mergeCell ref="H280:H284"/>
    <mergeCell ref="I280:I284"/>
    <mergeCell ref="J280:J284"/>
    <mergeCell ref="K280:K284"/>
    <mergeCell ref="L280:L284"/>
    <mergeCell ref="M280:M284"/>
    <mergeCell ref="G275:G279"/>
    <mergeCell ref="H275:H279"/>
    <mergeCell ref="I275:I279"/>
    <mergeCell ref="J275:J279"/>
    <mergeCell ref="K275:K279"/>
    <mergeCell ref="L275:L279"/>
    <mergeCell ref="M285:M289"/>
    <mergeCell ref="G290:G294"/>
    <mergeCell ref="H290:H294"/>
    <mergeCell ref="I290:I294"/>
    <mergeCell ref="J290:J294"/>
    <mergeCell ref="K290:K294"/>
    <mergeCell ref="L290:L294"/>
    <mergeCell ref="M290:M294"/>
    <mergeCell ref="G285:G289"/>
    <mergeCell ref="H285:H289"/>
    <mergeCell ref="I285:I289"/>
    <mergeCell ref="J285:J289"/>
    <mergeCell ref="K285:K289"/>
    <mergeCell ref="L285:L289"/>
    <mergeCell ref="M295:M299"/>
    <mergeCell ref="G300:G304"/>
    <mergeCell ref="H300:H304"/>
    <mergeCell ref="I300:I304"/>
    <mergeCell ref="J300:J304"/>
    <mergeCell ref="K300:K304"/>
    <mergeCell ref="L300:L304"/>
    <mergeCell ref="M300:M304"/>
    <mergeCell ref="G295:G299"/>
    <mergeCell ref="H295:H299"/>
    <mergeCell ref="I295:I299"/>
    <mergeCell ref="J295:J299"/>
    <mergeCell ref="K295:K299"/>
    <mergeCell ref="L295:L299"/>
    <mergeCell ref="M305:M309"/>
    <mergeCell ref="G310:G314"/>
    <mergeCell ref="H310:H314"/>
    <mergeCell ref="I310:I314"/>
    <mergeCell ref="J310:J314"/>
    <mergeCell ref="K310:K314"/>
    <mergeCell ref="L310:L314"/>
    <mergeCell ref="M310:M314"/>
    <mergeCell ref="G305:G309"/>
    <mergeCell ref="H305:H309"/>
    <mergeCell ref="I305:I309"/>
    <mergeCell ref="J305:J309"/>
    <mergeCell ref="K305:K309"/>
    <mergeCell ref="L305:L309"/>
    <mergeCell ref="M315:M319"/>
    <mergeCell ref="G320:G324"/>
    <mergeCell ref="H320:H324"/>
    <mergeCell ref="I320:I324"/>
    <mergeCell ref="J320:J324"/>
    <mergeCell ref="K320:K324"/>
    <mergeCell ref="L320:L324"/>
    <mergeCell ref="M320:M324"/>
    <mergeCell ref="G315:G319"/>
    <mergeCell ref="H315:H319"/>
    <mergeCell ref="I315:I319"/>
    <mergeCell ref="J315:J319"/>
    <mergeCell ref="K315:K319"/>
    <mergeCell ref="L315:L319"/>
    <mergeCell ref="M325:M329"/>
    <mergeCell ref="G330:G334"/>
    <mergeCell ref="H330:H334"/>
    <mergeCell ref="I330:I334"/>
    <mergeCell ref="J330:J334"/>
    <mergeCell ref="K330:K334"/>
    <mergeCell ref="L330:L334"/>
    <mergeCell ref="M330:M334"/>
    <mergeCell ref="G325:G329"/>
    <mergeCell ref="H325:H329"/>
    <mergeCell ref="I325:I329"/>
    <mergeCell ref="J325:J329"/>
    <mergeCell ref="K325:K329"/>
    <mergeCell ref="L325:L329"/>
    <mergeCell ref="M335:M339"/>
    <mergeCell ref="G340:G344"/>
    <mergeCell ref="H340:H344"/>
    <mergeCell ref="I340:I344"/>
    <mergeCell ref="J340:J344"/>
    <mergeCell ref="K340:K344"/>
    <mergeCell ref="L340:L344"/>
    <mergeCell ref="M340:M344"/>
    <mergeCell ref="G335:G339"/>
    <mergeCell ref="H335:H339"/>
    <mergeCell ref="I335:I339"/>
    <mergeCell ref="J335:J339"/>
    <mergeCell ref="K335:K339"/>
    <mergeCell ref="L335:L339"/>
    <mergeCell ref="M345:M349"/>
    <mergeCell ref="G350:G354"/>
    <mergeCell ref="H350:H354"/>
    <mergeCell ref="I350:I354"/>
    <mergeCell ref="J350:J354"/>
    <mergeCell ref="K350:K354"/>
    <mergeCell ref="L350:L354"/>
    <mergeCell ref="M350:M354"/>
    <mergeCell ref="G345:G349"/>
    <mergeCell ref="H345:H349"/>
    <mergeCell ref="I345:I349"/>
    <mergeCell ref="J345:J349"/>
    <mergeCell ref="K345:K349"/>
    <mergeCell ref="L345:L349"/>
    <mergeCell ref="G360:G364"/>
    <mergeCell ref="H360:H364"/>
    <mergeCell ref="I360:I364"/>
    <mergeCell ref="J360:J364"/>
    <mergeCell ref="K360:K364"/>
    <mergeCell ref="L360:L364"/>
    <mergeCell ref="M360:M364"/>
    <mergeCell ref="G355:G359"/>
    <mergeCell ref="H355:H359"/>
    <mergeCell ref="I355:I359"/>
    <mergeCell ref="J355:J359"/>
    <mergeCell ref="K355:K359"/>
    <mergeCell ref="L355:L359"/>
    <mergeCell ref="B2:M2"/>
    <mergeCell ref="G4:K4"/>
    <mergeCell ref="M375:M379"/>
    <mergeCell ref="G375:G379"/>
    <mergeCell ref="H375:H379"/>
    <mergeCell ref="I375:I379"/>
    <mergeCell ref="J375:J379"/>
    <mergeCell ref="K375:K379"/>
    <mergeCell ref="L375:L379"/>
    <mergeCell ref="M365:M369"/>
    <mergeCell ref="G370:G374"/>
    <mergeCell ref="H370:H374"/>
    <mergeCell ref="I370:I374"/>
    <mergeCell ref="J370:J374"/>
    <mergeCell ref="K370:K374"/>
    <mergeCell ref="L370:L374"/>
    <mergeCell ref="M370:M374"/>
    <mergeCell ref="G365:G369"/>
    <mergeCell ref="H365:H369"/>
    <mergeCell ref="I365:I369"/>
    <mergeCell ref="J365:J369"/>
    <mergeCell ref="K365:K369"/>
    <mergeCell ref="L365:L369"/>
    <mergeCell ref="M355:M359"/>
  </mergeCells>
  <pageMargins left="0.7" right="0.7" top="0.75" bottom="0.75" header="0.3" footer="0.3"/>
  <pageSetup paperSize="9" scale="37" fitToHeight="0" orientation="portrait" r:id="rId1"/>
  <rowBreaks count="5" manualBreakCount="5">
    <brk id="34" max="12" man="1"/>
    <brk id="83" max="12" man="1"/>
    <brk id="248" max="12" man="1"/>
    <brk id="314" max="12" man="1"/>
    <brk id="31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F19"/>
  <sheetViews>
    <sheetView view="pageBreakPreview" zoomScale="60" workbookViewId="0">
      <selection activeCell="H30" sqref="H30"/>
    </sheetView>
  </sheetViews>
  <sheetFormatPr defaultRowHeight="14.4" x14ac:dyDescent="0.3"/>
  <sheetData>
    <row r="4" spans="3:6" x14ac:dyDescent="0.3">
      <c r="C4">
        <v>1</v>
      </c>
      <c r="D4">
        <v>0</v>
      </c>
      <c r="E4">
        <v>1</v>
      </c>
      <c r="F4">
        <v>0</v>
      </c>
    </row>
    <row r="16" spans="3:6" x14ac:dyDescent="0.3">
      <c r="E16">
        <v>1</v>
      </c>
    </row>
    <row r="17" spans="5:5" x14ac:dyDescent="0.3">
      <c r="E17">
        <v>0</v>
      </c>
    </row>
    <row r="18" spans="5:5" x14ac:dyDescent="0.3">
      <c r="E18">
        <v>1</v>
      </c>
    </row>
    <row r="19" spans="5:5" x14ac:dyDescent="0.3">
      <c r="E19">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Лист1!_ftnref1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Дубинина Дарья Александровна</dc:creator>
  <cp:lastModifiedBy>Дубинина Дарья Александровна</cp:lastModifiedBy>
  <dcterms:created xsi:type="dcterms:W3CDTF">2023-08-08T08:50:50Z</dcterms:created>
  <dcterms:modified xsi:type="dcterms:W3CDTF">2024-11-05T14:16:54Z</dcterms:modified>
</cp:coreProperties>
</file>