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075" activeTab="1"/>
  </bookViews>
  <sheets>
    <sheet name="МП" sheetId="1" r:id="rId1"/>
    <sheet name="ДЦП" sheetId="2" r:id="rId2"/>
    <sheet name="ВЦП" sheetId="3" r:id="rId3"/>
    <sheet name="АВЦП" sheetId="4" r:id="rId4"/>
  </sheets>
  <definedNames>
    <definedName name="sub_1500" localSheetId="3">'АВЦП'!#REF!</definedName>
    <definedName name="sub_1500" localSheetId="2">'ВЦП'!#REF!</definedName>
    <definedName name="_xlnm.Print_Titles" localSheetId="3">'АВЦП'!$4:$6</definedName>
    <definedName name="_xlnm.Print_Titles" localSheetId="2">'ВЦП'!$6:$8</definedName>
    <definedName name="_xlnm.Print_Titles" localSheetId="1">'ДЦП'!$5:$8</definedName>
    <definedName name="_xlnm.Print_Titles" localSheetId="0">'МП'!$35:$37</definedName>
    <definedName name="_xlnm.Print_Area" localSheetId="1">'ДЦП'!$A$1:$L$67</definedName>
    <definedName name="_xlnm.Print_Area" localSheetId="0">'МП'!$A$1:$M$28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N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менять план по дейст. постановлению</t>
        </r>
      </text>
    </comment>
  </commentList>
</comments>
</file>

<file path=xl/sharedStrings.xml><?xml version="1.0" encoding="utf-8"?>
<sst xmlns="http://schemas.openxmlformats.org/spreadsheetml/2006/main" count="475" uniqueCount="166">
  <si>
    <t>отчетный период (6 мес., 9 мес., год)</t>
  </si>
  <si>
    <t>Цель, задачи, мероприятия</t>
  </si>
  <si>
    <t>Срок выполнения (квартал, год)</t>
  </si>
  <si>
    <t>Источники финансирования</t>
  </si>
  <si>
    <t>Объемы финансирования, тыс.руб.</t>
  </si>
  <si>
    <t>Показатели (индикаторы) результативности выполнения мероприятий</t>
  </si>
  <si>
    <t>Исполнители,</t>
  </si>
  <si>
    <t>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</si>
  <si>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</si>
  <si>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</si>
  <si>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Наименование, ед. измерения</t>
  </si>
  <si>
    <t>План</t>
  </si>
  <si>
    <t>Факт</t>
  </si>
  <si>
    <t>Процент исполнения, %</t>
  </si>
  <si>
    <t>Всего:</t>
  </si>
  <si>
    <t>в т.ч.:</t>
  </si>
  <si>
    <t>МБ</t>
  </si>
  <si>
    <t>ОБ</t>
  </si>
  <si>
    <t>ФБ</t>
  </si>
  <si>
    <t>ВБ</t>
  </si>
  <si>
    <t>Итого по задаче 1</t>
  </si>
  <si>
    <t>Итого по задаче 2</t>
  </si>
  <si>
    <t>Всего по программе (подпрограмме), в том числе:</t>
  </si>
  <si>
    <t>Инвестиции в основной капитал: в т.ч.:</t>
  </si>
  <si>
    <t>капитальный ремонт</t>
  </si>
  <si>
    <t>оборудование</t>
  </si>
  <si>
    <t>транспортные средства и т.д.</t>
  </si>
  <si>
    <t>1.1.</t>
  </si>
  <si>
    <t>1.2.</t>
  </si>
  <si>
    <t>2.2.</t>
  </si>
  <si>
    <t>год</t>
  </si>
  <si>
    <t>1.3.</t>
  </si>
  <si>
    <t>Количество врученных премий (ед.)</t>
  </si>
  <si>
    <t>2.1.</t>
  </si>
  <si>
    <t>Количество проведенных массовых физкультурно-спортивных мероприятий, в т.ч. количество участий (ед.)</t>
  </si>
  <si>
    <t>3.2.</t>
  </si>
  <si>
    <t>Капитальный ремонт</t>
  </si>
  <si>
    <t>Оборудование</t>
  </si>
  <si>
    <t>Количество транспортных средств (ед.)</t>
  </si>
  <si>
    <t>Количество оборудования (ед.)</t>
  </si>
  <si>
    <t>№ п/п</t>
  </si>
  <si>
    <t>Цель, задачи, программные мероприятия</t>
  </si>
  <si>
    <t>Срок выполнения (квартал,год)</t>
  </si>
  <si>
    <t>Источники финансирова-ния</t>
  </si>
  <si>
    <t>Объем финансирования, тыс.руб.</t>
  </si>
  <si>
    <t>Показатели (индикаторы) результативности выполнения программных мероприятий</t>
  </si>
  <si>
    <t>Исполнители, перечень организаций, участвующие в реализации мероприятий</t>
  </si>
  <si>
    <t>Уточненные бюджетные ассигнования</t>
  </si>
  <si>
    <t>Процент освоения, %</t>
  </si>
  <si>
    <t>Наименование, ед.изммерения</t>
  </si>
  <si>
    <t>Процент испол-нения, %</t>
  </si>
  <si>
    <t>Цель: создание условий для занятий физической культурой и спортом, развитие материально-технической базы спорта</t>
  </si>
  <si>
    <t>Количество объектов, ед.</t>
  </si>
  <si>
    <t>Всего по Программе, в т.ч.</t>
  </si>
  <si>
    <t>транспортные средства</t>
  </si>
  <si>
    <t>2. Отчет о реализации подпрограммы /ВЦП/ АВЦП ____________________________________________________</t>
  </si>
  <si>
    <t xml:space="preserve">                           наименование подпрограммы/ ВЦП/ АВЦП </t>
  </si>
  <si>
    <t>* В случае если таблица представлена более чем на одной странице, то на каждой последующей странице дублируются заголовки и нумерация ее граф.</t>
  </si>
  <si>
    <t>…</t>
  </si>
  <si>
    <t xml:space="preserve">в т.ч.:       </t>
  </si>
  <si>
    <t xml:space="preserve">Всего:        </t>
  </si>
  <si>
    <t xml:space="preserve">…            </t>
  </si>
  <si>
    <t>Инвестиции в основной капитал:  в т.ч.:</t>
  </si>
  <si>
    <t xml:space="preserve">Всего по программе (подпрограм-ме), в том числе: </t>
  </si>
  <si>
    <t>...</t>
  </si>
  <si>
    <t xml:space="preserve">(мероприятия) </t>
  </si>
  <si>
    <t xml:space="preserve">...          </t>
  </si>
  <si>
    <t xml:space="preserve">Наименова-ние показа-теля задачи       </t>
  </si>
  <si>
    <t xml:space="preserve">Задача 2                                                                              </t>
  </si>
  <si>
    <t xml:space="preserve">ВБ    </t>
  </si>
  <si>
    <t xml:space="preserve">ФБ            </t>
  </si>
  <si>
    <t xml:space="preserve">ОБ            </t>
  </si>
  <si>
    <t xml:space="preserve">МБ            </t>
  </si>
  <si>
    <t xml:space="preserve">... </t>
  </si>
  <si>
    <t xml:space="preserve">Задача 1                                                                              </t>
  </si>
  <si>
    <t xml:space="preserve">Наименова-ние показа-теля цели        </t>
  </si>
  <si>
    <t xml:space="preserve">Цель                                                                                  </t>
  </si>
  <si>
    <t>Процент  исполнения, %</t>
  </si>
  <si>
    <t>Наименова-ние, ед. измерения</t>
  </si>
  <si>
    <t>Исполнители,  перечень организаций, участвующих в реализации мероприятий</t>
  </si>
  <si>
    <t xml:space="preserve">Показатели (индикаторы) результативности выполнения мероприятий    </t>
  </si>
  <si>
    <t>Процент освоения, % (гр. 6/ гр. 5)</t>
  </si>
  <si>
    <t>Объемы финансирования, тыс. руб.</t>
  </si>
  <si>
    <t>Источники финансиро-вания</t>
  </si>
  <si>
    <t>Срок выполнения (квартал,    год)</t>
  </si>
  <si>
    <t>мб</t>
  </si>
  <si>
    <t>об</t>
  </si>
  <si>
    <t>всего</t>
  </si>
  <si>
    <t xml:space="preserve">Всего, в т.ч.:        </t>
  </si>
  <si>
    <t>Процент освоения, % (гр. 3/гр. 2)</t>
  </si>
  <si>
    <t>1. Финансовое обеспечение муниципальной программы</t>
  </si>
  <si>
    <t xml:space="preserve">наименование программы </t>
  </si>
  <si>
    <t xml:space="preserve">наименование подпрограммы/ ВЦП/ АВЦП </t>
  </si>
  <si>
    <t xml:space="preserve">Удельный вес населения города Мурманска,  систематически занимающегося физической  культурой и спортом  %
</t>
  </si>
  <si>
    <t>N п/п</t>
  </si>
  <si>
    <t xml:space="preserve">Процент освоения, % </t>
  </si>
  <si>
    <t>Исполнители, перечень организаций, участвующих в реализации мероприятий</t>
  </si>
  <si>
    <t>КФиС</t>
  </si>
  <si>
    <t>КФиС, МАУ ГСЦ "Авангард"</t>
  </si>
  <si>
    <t>1.4.</t>
  </si>
  <si>
    <t>1.5.</t>
  </si>
  <si>
    <t xml:space="preserve">Количество спортивных объектов, находящихся в муниципальной собственности                 ед.            </t>
  </si>
  <si>
    <t xml:space="preserve">Обеспеченность жителей города объектами физической культуры и спорта – плоскостными сооружениями              %              </t>
  </si>
  <si>
    <t>Обеспеченность жителей города объектами физической культуры и спорта - спортивными залами        %</t>
  </si>
  <si>
    <t>Количество спортивных        
объектов на территории города Мурманска, ед.</t>
  </si>
  <si>
    <t>Развитие инфраструктуры в сфере физической культуры и спорта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</si>
  <si>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</si>
  <si>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Строительство (реконструкция) спортивных объектов</t>
  </si>
  <si>
    <t>Процент выполнения мероприятий, %</t>
  </si>
  <si>
    <t>Количество автономных учреждений, ед.</t>
  </si>
  <si>
    <t>Обеспечение предоставления услуг, выполнения работ физкультурно-спортивными организациями города Мурманска</t>
  </si>
  <si>
    <t>Задача 1: обеспечение эффективного функционирования муниципальных учреждений физической культуры и спорт</t>
  </si>
  <si>
    <t xml:space="preserve">Цель: обеспечение условий для максимальной вовлеченности населения города Мурманска в систематические занятия физической культурой и спортом     </t>
  </si>
  <si>
    <t>Доля расходов бюджета муниципального образования город Мурманск на физическую культуру и спорт в рамках ВЦП в общем объеме расходов городского бюджета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</si>
  <si>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 автономным учреждениям субсидий</t>
  </si>
  <si>
    <t>1.</t>
  </si>
  <si>
    <t>Проведение    социологического опроса по вопросам удовлетворенности              качеством предоставления услуг населению подведомственными учреждениями КФиС</t>
  </si>
  <si>
    <t xml:space="preserve">Количество обучающихся (чел.) </t>
  </si>
  <si>
    <t>Количество подведомственных учреждений комитету по физической культуре и спорту администрации города Мурманска (ед.)</t>
  </si>
  <si>
    <t>Наличие социологического опроса,  да -1, нет-0</t>
  </si>
  <si>
    <t>КФиС АГМ</t>
  </si>
  <si>
    <t>Задача 2: увеличение вовлеченности населения в занятие физической культурой и спортом</t>
  </si>
  <si>
    <t>Доля спортсменов, выполнивших норматив кандидата в мастера спорта, мастера спорта, мастера спорта международного класса, в общем количестве спортсменов-разрядников, подготовленных за отчетный период</t>
  </si>
  <si>
    <t>Количество физкультурных и спортивных мероприятий, проведенных МАУ ГСЦ "Авангард" с населением по месту жительства</t>
  </si>
  <si>
    <t>Численность населения, систематически занимающегося физической культурой и спортом (чел.)</t>
  </si>
  <si>
    <t>Повышение интереса различных категорий  населения к занятиям физической культурой и спортом</t>
  </si>
  <si>
    <t>Мероприятия в сфере физической культуры и           спорта</t>
  </si>
  <si>
    <t>Премии главы     муниципального образования город Мурманск</t>
  </si>
  <si>
    <t>Количество городских смотров-конкурсов по подведению итогов года "Звезды спорта" (ед.)</t>
  </si>
  <si>
    <t>Количество награжденных юбиляров (чел.)</t>
  </si>
  <si>
    <t>Развитие системы массового спорта в городе Мурманске</t>
  </si>
  <si>
    <t>Количество массовых легкоатлетических забегов, эстафет (ед.)</t>
  </si>
  <si>
    <t>Мероприятия в сфере физической культуры и          спорта</t>
  </si>
  <si>
    <t>3.1.</t>
  </si>
  <si>
    <t>Оказание финансовой поддержки некоммерческим объединениям в сфере физической культуры и          спорта</t>
  </si>
  <si>
    <t xml:space="preserve">Цель: Обеспечение развития физической культуры и спорта на территории муниципального образования город Мурманск через эффективное выполнение муниципальных функций                                                                                                       </t>
  </si>
  <si>
    <t>Основное мероприятие: эффективное управление муниципальных функций в сфере развития физической культуры и спорта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</si>
  <si>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</si>
  <si>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</si>
  <si>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Количество выполняемых функций, ед.</t>
  </si>
  <si>
    <t>Своевременность выполнения функций, да-1, нет-2</t>
  </si>
  <si>
    <t>Количество муниципальных служащих, чел.</t>
  </si>
  <si>
    <t>Доля занимающихся физической культурой и спортом в клубах по месту работы, жительства и учёбы в общей численности занимающихся физической культурой и спортом</t>
  </si>
  <si>
    <t>4. Отчет о реализации АВЦП «Обеспечение деятельности комитета по физической культуре и спорту администрации города Мурманска» на 2014-2019 годы</t>
  </si>
  <si>
    <r>
      <t xml:space="preserve">2. Отчет о реализации Подпрограммы  </t>
    </r>
    <r>
      <rPr>
        <b/>
        <u val="single"/>
        <sz val="12"/>
        <color indexed="8"/>
        <rFont val="Times New Roman"/>
        <family val="1"/>
      </rPr>
      <t>«Развитие материально-технической базы спорта города Мурманска» на 2014 - 2019 годы</t>
    </r>
  </si>
  <si>
    <t>строительство, реконструкция</t>
  </si>
  <si>
    <r>
      <t xml:space="preserve">Отчет о реализации муниципальной программы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спорта» на 2014-2019 годы</t>
    </r>
  </si>
  <si>
    <r>
      <t xml:space="preserve">3. Отчет о реализации ВЦП  </t>
    </r>
    <r>
      <rPr>
        <b/>
        <u val="single"/>
        <sz val="12"/>
        <color indexed="8"/>
        <rFont val="Times New Roman"/>
        <family val="1"/>
      </rPr>
      <t>«Развитие физической культуры и спорта в городе Мурманске» на 2014-2019 годы</t>
    </r>
  </si>
  <si>
    <t>Мероприятия государственной программы Российской Федерации "Доступная среда" на 2011-2020 годы</t>
  </si>
  <si>
    <t>Софинансирование за счет местного бюджета к расходам федерального бюджета на реализацию мероприятий государственной программы Российской Федерации "Доступная среда" на 2011-2020 годы</t>
  </si>
  <si>
    <t>Иные межбюджетные трансферты бюджету муниципального образования город Мурманск в целях реализации соглашения о сотрудничестве между Правительством Мурманской области и ОАО «НК Роснефть»</t>
  </si>
  <si>
    <t>Приложение к письму</t>
  </si>
  <si>
    <t>от ____________ № __________</t>
  </si>
  <si>
    <t>Целевые индикаторы Программы рассчитываются по итогам сдачи физкультурно-спортивными организациями города Мурманска годового статистического отчёта 1-ФК «Сведения о физической культуре и спорте» и 5-ФК «Сведения по спортивным школам (детско-юношеским спортивным школам и специализированным детско-юношеским школам олимпийского резерва)» по состоянию на 31.12.2017</t>
  </si>
  <si>
    <t>2016 год</t>
  </si>
  <si>
    <t>КФиС АГМ, МАУ СШОР № 3, 4, МБУДО СДЮСШОР №№  8, 12, 13, МАУ ГСЦ "Авангард"</t>
  </si>
  <si>
    <t>МАУ СШОР № 3, 4, МБУДО СДЮСШОР №№  8, 12, 13</t>
  </si>
  <si>
    <t>КФиС АГМ  - целевые индикаторы Программы рассчитываются по итогам сдачи физкультурно-спортивными организациями города Мурманска годового статистического отчёта 1-ФК «Сведения о физической культуре и спорте» и 5-ФК «Сведения по спортивным школам (детско-юношеским спортивным школам и специализированным детско-юношеским школам олимпийского резерва)» по состоянию на 31.12.2017</t>
  </si>
  <si>
    <t>Расходы на единовременное поощрение  за многолетнюю безупречную муниципальную службу</t>
  </si>
  <si>
    <t xml:space="preserve">Количество человек, ед. </t>
  </si>
  <si>
    <t>за 12 месяцев 2017 г.</t>
  </si>
  <si>
    <t>за 12 месяцев 2017 года</t>
  </si>
  <si>
    <t>3.3.</t>
  </si>
  <si>
    <t>Предоставление субсидий некоммерческим организациям на проведение физкультурных и спортивных мероприятий</t>
  </si>
  <si>
    <t>Количество некоммерческих объединений в сфере физической культуры и спорта, которым оказана финансовая поддержка (ед.)</t>
  </si>
  <si>
    <t>Количество некоммерческих объединений в сфере физической культуры и спорта, которым предоставлены субсидии (ед.)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</si>
</sst>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0"/>
    <numFmt numFmtId="180" formatCode="#,##0.000"/>
    <numFmt numFmtId="181" formatCode="0.000"/>
    <numFmt numFmtId="182" formatCode="_(&quot;₽&quot;* #,##0.00_);_(&quot;₽&quot;* \(#,##0.00\);_(&quot;₽&quot;* &quot;-&quot;??_);_(@_)"/>
    <numFmt numFmtId="183" formatCode="_(&quot;₽&quot;* #,##0_);_(&quot;₽&quot;* \(#,##0\);_(&quot;₽&quot;* &quot;-&quot;_);_(@_)"/>
    <numFmt numFmtId="184" formatCode="_(* #,##0.00_);_(* \(#,##0.00\);_(* &quot;-&quot;??_);_(@_)"/>
    <numFmt numFmtId="185" formatCode="_(* #,##0_);_(* \(#,##0\);_(* &quot;-&quot;_);_(@_)"/>
    <numFmt numFmtId="186" formatCode="#,##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26282F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39" borderId="1" applyNumberFormat="0" applyAlignment="0" applyProtection="0"/>
    <xf numFmtId="0" fontId="39" fillId="40" borderId="2" applyNumberFormat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6" fillId="0" borderId="6" applyNumberFormat="0" applyFill="0" applyAlignment="0" applyProtection="0"/>
    <xf numFmtId="0" fontId="47" fillId="43" borderId="0" applyNumberFormat="0" applyBorder="0" applyAlignment="0" applyProtection="0"/>
    <xf numFmtId="0" fontId="0" fillId="44" borderId="7" applyNumberFormat="0" applyFont="0" applyAlignment="0" applyProtection="0"/>
    <xf numFmtId="0" fontId="48" fillId="3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45" fillId="42" borderId="1" applyNumberFormat="0" applyAlignment="0" applyProtection="0"/>
    <xf numFmtId="0" fontId="48" fillId="39" borderId="8" applyNumberFormat="0" applyAlignment="0" applyProtection="0"/>
    <xf numFmtId="0" fontId="38" fillId="39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9" fillId="40" borderId="2" applyNumberFormat="0" applyAlignment="0" applyProtection="0"/>
    <xf numFmtId="0" fontId="4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1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94">
      <alignment/>
      <protection/>
    </xf>
    <xf numFmtId="0" fontId="55" fillId="0" borderId="0" xfId="94" applyFont="1" applyAlignment="1">
      <alignment horizontal="left"/>
      <protection/>
    </xf>
    <xf numFmtId="0" fontId="55" fillId="0" borderId="0" xfId="94" applyFont="1" applyAlignment="1">
      <alignment horizontal="center"/>
      <protection/>
    </xf>
    <xf numFmtId="0" fontId="55" fillId="0" borderId="11" xfId="94" applyFont="1" applyBorder="1" applyAlignment="1">
      <alignment vertical="top" wrapText="1"/>
      <protection/>
    </xf>
    <xf numFmtId="0" fontId="55" fillId="0" borderId="15" xfId="94" applyFont="1" applyBorder="1" applyAlignment="1">
      <alignment vertical="top" wrapText="1"/>
      <protection/>
    </xf>
    <xf numFmtId="0" fontId="55" fillId="0" borderId="16" xfId="94" applyFont="1" applyBorder="1" applyAlignment="1">
      <alignment vertical="top" wrapText="1"/>
      <protection/>
    </xf>
    <xf numFmtId="0" fontId="55" fillId="0" borderId="10" xfId="94" applyFont="1" applyBorder="1" applyAlignment="1">
      <alignment vertical="top" wrapText="1"/>
      <protection/>
    </xf>
    <xf numFmtId="0" fontId="55" fillId="0" borderId="10" xfId="94" applyFont="1" applyBorder="1" applyAlignment="1">
      <alignment horizontal="center" vertical="top" wrapText="1"/>
      <protection/>
    </xf>
    <xf numFmtId="16" fontId="55" fillId="0" borderId="10" xfId="94" applyNumberFormat="1" applyFont="1" applyBorder="1" applyAlignment="1">
      <alignment horizontal="center" vertical="top" wrapText="1"/>
      <protection/>
    </xf>
    <xf numFmtId="0" fontId="55" fillId="0" borderId="0" xfId="94" applyFont="1" applyAlignment="1">
      <alignment horizontal="center" vertical="center"/>
      <protection/>
    </xf>
    <xf numFmtId="0" fontId="55" fillId="0" borderId="10" xfId="94" applyFont="1" applyBorder="1" applyAlignment="1">
      <alignment horizontal="center" vertical="center"/>
      <protection/>
    </xf>
    <xf numFmtId="2" fontId="0" fillId="0" borderId="0" xfId="94" applyNumberFormat="1">
      <alignment/>
      <protection/>
    </xf>
    <xf numFmtId="0" fontId="56" fillId="0" borderId="0" xfId="94" applyFont="1" applyAlignment="1">
      <alignment horizontal="left" vertical="center"/>
      <protection/>
    </xf>
    <xf numFmtId="0" fontId="56" fillId="0" borderId="0" xfId="94" applyFont="1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justify" vertic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justify" vertical="top" wrapText="1"/>
    </xf>
    <xf numFmtId="9" fontId="55" fillId="0" borderId="16" xfId="99" applyFont="1" applyBorder="1" applyAlignment="1">
      <alignment horizontal="center" vertical="center" wrapText="1"/>
    </xf>
    <xf numFmtId="4" fontId="55" fillId="0" borderId="0" xfId="94" applyNumberFormat="1" applyFont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9" fontId="10" fillId="0" borderId="10" xfId="99" applyFont="1" applyBorder="1" applyAlignment="1">
      <alignment horizontal="center" vertical="top" wrapText="1"/>
    </xf>
    <xf numFmtId="0" fontId="55" fillId="0" borderId="10" xfId="0" applyFont="1" applyBorder="1" applyAlignment="1">
      <alignment horizontal="justify" vertical="center" wrapText="1"/>
    </xf>
    <xf numFmtId="3" fontId="5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/>
    </xf>
    <xf numFmtId="172" fontId="55" fillId="0" borderId="10" xfId="94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center" vertical="top" wrapText="1"/>
    </xf>
    <xf numFmtId="9" fontId="55" fillId="0" borderId="10" xfId="99" applyFont="1" applyFill="1" applyBorder="1" applyAlignment="1">
      <alignment horizontal="center" vertical="top" wrapText="1"/>
    </xf>
    <xf numFmtId="173" fontId="55" fillId="0" borderId="10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/>
    </xf>
    <xf numFmtId="2" fontId="55" fillId="0" borderId="10" xfId="99" applyNumberFormat="1" applyFont="1" applyFill="1" applyBorder="1" applyAlignment="1">
      <alignment horizontal="center" vertical="top" wrapText="1"/>
    </xf>
    <xf numFmtId="172" fontId="55" fillId="0" borderId="10" xfId="0" applyNumberFormat="1" applyFont="1" applyFill="1" applyBorder="1" applyAlignment="1">
      <alignment horizontal="center" vertical="top" wrapText="1"/>
    </xf>
    <xf numFmtId="172" fontId="54" fillId="0" borderId="10" xfId="0" applyNumberFormat="1" applyFont="1" applyFill="1" applyBorder="1" applyAlignment="1">
      <alignment horizontal="center" vertical="top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justify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9" fontId="55" fillId="0" borderId="10" xfId="99" applyFont="1" applyFill="1" applyBorder="1" applyAlignment="1">
      <alignment horizontal="center" vertical="center" wrapText="1"/>
    </xf>
    <xf numFmtId="10" fontId="55" fillId="0" borderId="10" xfId="99" applyNumberFormat="1" applyFont="1" applyFill="1" applyBorder="1" applyAlignment="1">
      <alignment vertical="top" wrapText="1"/>
    </xf>
    <xf numFmtId="9" fontId="55" fillId="0" borderId="10" xfId="99" applyFont="1" applyFill="1" applyBorder="1" applyAlignment="1">
      <alignment vertical="top" wrapText="1"/>
    </xf>
    <xf numFmtId="2" fontId="55" fillId="0" borderId="16" xfId="99" applyNumberFormat="1" applyFont="1" applyFill="1" applyBorder="1" applyAlignment="1">
      <alignment vertical="center" wrapText="1"/>
    </xf>
    <xf numFmtId="9" fontId="55" fillId="0" borderId="16" xfId="99" applyFont="1" applyFill="1" applyBorder="1" applyAlignment="1">
      <alignment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vertical="top" wrapText="1"/>
    </xf>
    <xf numFmtId="0" fontId="55" fillId="0" borderId="10" xfId="0" applyFont="1" applyBorder="1" applyAlignment="1">
      <alignment horizontal="center" vertical="top" wrapText="1"/>
    </xf>
    <xf numFmtId="9" fontId="55" fillId="0" borderId="10" xfId="99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10" fontId="55" fillId="0" borderId="10" xfId="99" applyNumberFormat="1" applyFont="1" applyFill="1" applyBorder="1" applyAlignment="1">
      <alignment horizontal="center" vertical="top" wrapText="1"/>
    </xf>
    <xf numFmtId="10" fontId="55" fillId="0" borderId="10" xfId="99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top" wrapText="1"/>
    </xf>
    <xf numFmtId="9" fontId="10" fillId="0" borderId="10" xfId="0" applyNumberFormat="1" applyFont="1" applyBorder="1" applyAlignment="1">
      <alignment horizontal="center" vertical="top" wrapText="1"/>
    </xf>
    <xf numFmtId="0" fontId="55" fillId="0" borderId="0" xfId="94" applyFont="1" applyAlignment="1">
      <alignment horizontal="left"/>
      <protection/>
    </xf>
    <xf numFmtId="0" fontId="54" fillId="0" borderId="0" xfId="94" applyFont="1" applyAlignment="1">
      <alignment horizontal="left"/>
      <protection/>
    </xf>
    <xf numFmtId="0" fontId="55" fillId="0" borderId="10" xfId="94" applyFont="1" applyBorder="1" applyAlignment="1">
      <alignment horizontal="center" vertical="top" wrapText="1"/>
      <protection/>
    </xf>
    <xf numFmtId="0" fontId="55" fillId="0" borderId="10" xfId="94" applyFont="1" applyBorder="1" applyAlignment="1">
      <alignment vertical="top" wrapText="1"/>
      <protection/>
    </xf>
    <xf numFmtId="0" fontId="55" fillId="0" borderId="12" xfId="94" applyFont="1" applyBorder="1" applyAlignment="1">
      <alignment horizontal="center" vertical="top" wrapText="1"/>
      <protection/>
    </xf>
    <xf numFmtId="0" fontId="55" fillId="0" borderId="17" xfId="94" applyFont="1" applyBorder="1" applyAlignment="1">
      <alignment horizontal="center" vertical="top" wrapText="1"/>
      <protection/>
    </xf>
    <xf numFmtId="0" fontId="55" fillId="0" borderId="13" xfId="94" applyFont="1" applyBorder="1" applyAlignment="1">
      <alignment horizontal="center" vertical="top" wrapText="1"/>
      <protection/>
    </xf>
    <xf numFmtId="0" fontId="55" fillId="0" borderId="18" xfId="94" applyFont="1" applyBorder="1" applyAlignment="1">
      <alignment horizontal="center" vertical="top" wrapText="1"/>
      <protection/>
    </xf>
    <xf numFmtId="0" fontId="56" fillId="0" borderId="0" xfId="94" applyFont="1" applyAlignment="1">
      <alignment horizontal="center" vertical="center" wrapText="1"/>
      <protection/>
    </xf>
    <xf numFmtId="0" fontId="57" fillId="0" borderId="0" xfId="94" applyFont="1" applyAlignment="1">
      <alignment horizontal="center" vertical="center" wrapText="1"/>
      <protection/>
    </xf>
    <xf numFmtId="0" fontId="58" fillId="0" borderId="0" xfId="94" applyFont="1" applyAlignment="1">
      <alignment horizontal="center" vertical="center"/>
      <protection/>
    </xf>
    <xf numFmtId="0" fontId="55" fillId="0" borderId="16" xfId="94" applyFont="1" applyBorder="1" applyAlignment="1">
      <alignment vertical="top" wrapText="1"/>
      <protection/>
    </xf>
    <xf numFmtId="0" fontId="55" fillId="0" borderId="16" xfId="94" applyFont="1" applyBorder="1" applyAlignment="1">
      <alignment horizontal="center" vertical="top" wrapText="1"/>
      <protection/>
    </xf>
    <xf numFmtId="0" fontId="55" fillId="0" borderId="11" xfId="94" applyFont="1" applyBorder="1" applyAlignment="1">
      <alignment horizontal="center" vertical="top" wrapText="1"/>
      <protection/>
    </xf>
    <xf numFmtId="0" fontId="55" fillId="0" borderId="14" xfId="94" applyFont="1" applyBorder="1" applyAlignment="1">
      <alignment vertical="top" wrapText="1"/>
      <protection/>
    </xf>
    <xf numFmtId="0" fontId="55" fillId="0" borderId="19" xfId="94" applyFont="1" applyBorder="1" applyAlignment="1">
      <alignment vertical="top" wrapText="1"/>
      <protection/>
    </xf>
    <xf numFmtId="16" fontId="55" fillId="0" borderId="10" xfId="94" applyNumberFormat="1" applyFont="1" applyBorder="1" applyAlignment="1">
      <alignment horizontal="center" vertical="top" wrapText="1"/>
      <protection/>
    </xf>
    <xf numFmtId="0" fontId="55" fillId="0" borderId="19" xfId="94" applyFont="1" applyBorder="1" applyAlignment="1">
      <alignment horizontal="center" vertical="top" wrapText="1"/>
      <protection/>
    </xf>
    <xf numFmtId="0" fontId="55" fillId="0" borderId="11" xfId="94" applyFont="1" applyBorder="1" applyAlignment="1">
      <alignment vertical="top" wrapText="1"/>
      <protection/>
    </xf>
    <xf numFmtId="0" fontId="55" fillId="0" borderId="16" xfId="94" applyFont="1" applyBorder="1" applyAlignment="1">
      <alignment horizontal="left" vertical="top" wrapText="1"/>
      <protection/>
    </xf>
    <xf numFmtId="0" fontId="55" fillId="0" borderId="15" xfId="94" applyFont="1" applyBorder="1" applyAlignment="1">
      <alignment horizontal="left" vertical="top" wrapText="1"/>
      <protection/>
    </xf>
    <xf numFmtId="0" fontId="55" fillId="0" borderId="11" xfId="94" applyFont="1" applyBorder="1" applyAlignment="1">
      <alignment horizontal="left" vertical="top" wrapText="1"/>
      <protection/>
    </xf>
    <xf numFmtId="0" fontId="57" fillId="0" borderId="0" xfId="94" applyFont="1" applyAlignment="1">
      <alignment horizontal="center" vertical="center"/>
      <protection/>
    </xf>
    <xf numFmtId="0" fontId="55" fillId="0" borderId="20" xfId="94" applyFont="1" applyBorder="1" applyAlignment="1">
      <alignment horizontal="center" vertical="top" wrapText="1"/>
      <protection/>
    </xf>
    <xf numFmtId="0" fontId="55" fillId="0" borderId="21" xfId="94" applyFont="1" applyBorder="1" applyAlignment="1">
      <alignment horizontal="center" vertical="top" wrapText="1"/>
      <protection/>
    </xf>
    <xf numFmtId="0" fontId="55" fillId="0" borderId="10" xfId="94" applyFont="1" applyBorder="1" applyAlignment="1">
      <alignment horizontal="center" vertical="center"/>
      <protection/>
    </xf>
    <xf numFmtId="0" fontId="55" fillId="0" borderId="10" xfId="94" applyFont="1" applyBorder="1" applyAlignment="1">
      <alignment horizontal="center" vertical="center" wrapText="1"/>
      <protection/>
    </xf>
    <xf numFmtId="0" fontId="55" fillId="0" borderId="12" xfId="94" applyFont="1" applyBorder="1" applyAlignment="1">
      <alignment horizontal="left" vertical="top" wrapText="1"/>
      <protection/>
    </xf>
    <xf numFmtId="0" fontId="55" fillId="0" borderId="17" xfId="94" applyFont="1" applyBorder="1" applyAlignment="1">
      <alignment horizontal="left" vertical="top" wrapText="1"/>
      <protection/>
    </xf>
    <xf numFmtId="0" fontId="55" fillId="0" borderId="20" xfId="94" applyFont="1" applyBorder="1" applyAlignment="1">
      <alignment horizontal="left" vertical="top" wrapText="1"/>
      <protection/>
    </xf>
    <xf numFmtId="0" fontId="55" fillId="0" borderId="21" xfId="94" applyFont="1" applyBorder="1" applyAlignment="1">
      <alignment horizontal="left" vertical="top" wrapText="1"/>
      <protection/>
    </xf>
    <xf numFmtId="0" fontId="55" fillId="0" borderId="13" xfId="94" applyFont="1" applyBorder="1" applyAlignment="1">
      <alignment horizontal="left" vertical="top" wrapText="1"/>
      <protection/>
    </xf>
    <xf numFmtId="0" fontId="55" fillId="0" borderId="18" xfId="94" applyFont="1" applyBorder="1" applyAlignment="1">
      <alignment horizontal="left" vertical="top" wrapText="1"/>
      <protection/>
    </xf>
    <xf numFmtId="173" fontId="55" fillId="0" borderId="10" xfId="100" applyNumberFormat="1" applyFont="1" applyFill="1" applyBorder="1" applyAlignment="1">
      <alignment horizontal="center" vertical="center"/>
    </xf>
    <xf numFmtId="172" fontId="55" fillId="0" borderId="10" xfId="94" applyNumberFormat="1" applyFont="1" applyFill="1" applyBorder="1" applyAlignment="1">
      <alignment horizontal="center" vertical="center"/>
      <protection/>
    </xf>
    <xf numFmtId="0" fontId="56" fillId="0" borderId="0" xfId="94" applyFont="1" applyAlignment="1">
      <alignment horizontal="left" vertical="center"/>
      <protection/>
    </xf>
    <xf numFmtId="0" fontId="55" fillId="0" borderId="0" xfId="94" applyFont="1" applyAlignment="1">
      <alignment horizontal="center" vertical="center"/>
      <protection/>
    </xf>
    <xf numFmtId="2" fontId="55" fillId="0" borderId="10" xfId="10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7" xfId="0" applyNumberFormat="1" applyFont="1" applyFill="1" applyBorder="1" applyAlignment="1">
      <alignment horizontal="center" vertical="top"/>
    </xf>
    <xf numFmtId="4" fontId="7" fillId="0" borderId="18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0" fontId="7" fillId="0" borderId="16" xfId="0" applyNumberFormat="1" applyFont="1" applyFill="1" applyBorder="1" applyAlignment="1">
      <alignment horizontal="center" vertical="top"/>
    </xf>
    <xf numFmtId="10" fontId="7" fillId="0" borderId="11" xfId="0" applyNumberFormat="1" applyFont="1" applyFill="1" applyBorder="1" applyAlignment="1">
      <alignment horizontal="center" vertical="top"/>
    </xf>
    <xf numFmtId="173" fontId="3" fillId="0" borderId="1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" fontId="3" fillId="0" borderId="16" xfId="0" applyNumberFormat="1" applyFont="1" applyFill="1" applyBorder="1" applyAlignment="1">
      <alignment horizontal="center" vertical="center"/>
    </xf>
    <xf numFmtId="16" fontId="3" fillId="0" borderId="15" xfId="0" applyNumberFormat="1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9" fontId="55" fillId="0" borderId="10" xfId="99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9" fontId="55" fillId="0" borderId="10" xfId="99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9" fontId="55" fillId="0" borderId="10" xfId="99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16" fontId="55" fillId="0" borderId="10" xfId="0" applyNumberFormat="1" applyFont="1" applyBorder="1" applyAlignment="1">
      <alignment horizontal="justify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9" fontId="10" fillId="0" borderId="16" xfId="99" applyFont="1" applyBorder="1" applyAlignment="1">
      <alignment horizontal="center" vertical="top" wrapText="1"/>
    </xf>
    <xf numFmtId="9" fontId="10" fillId="0" borderId="15" xfId="99" applyFont="1" applyBorder="1" applyAlignment="1">
      <alignment horizontal="center" vertical="top" wrapText="1"/>
    </xf>
    <xf numFmtId="9" fontId="10" fillId="0" borderId="11" xfId="99" applyFont="1" applyBorder="1" applyAlignment="1">
      <alignment horizontal="center" vertical="top" wrapText="1"/>
    </xf>
    <xf numFmtId="0" fontId="55" fillId="0" borderId="10" xfId="0" applyFont="1" applyBorder="1" applyAlignment="1">
      <alignment horizontal="justify" vertical="top" wrapText="1"/>
    </xf>
    <xf numFmtId="9" fontId="10" fillId="0" borderId="10" xfId="99" applyFont="1" applyBorder="1" applyAlignment="1">
      <alignment horizontal="center" vertical="top" wrapText="1"/>
    </xf>
    <xf numFmtId="16" fontId="55" fillId="0" borderId="10" xfId="0" applyNumberFormat="1" applyFont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9" xfId="0" applyFont="1" applyFill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9" fontId="55" fillId="0" borderId="11" xfId="99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172" fontId="55" fillId="0" borderId="14" xfId="0" applyNumberFormat="1" applyFont="1" applyFill="1" applyBorder="1" applyAlignment="1">
      <alignment horizontal="center" vertical="center" wrapText="1"/>
    </xf>
    <xf numFmtId="172" fontId="55" fillId="0" borderId="24" xfId="0" applyNumberFormat="1" applyFont="1" applyFill="1" applyBorder="1" applyAlignment="1">
      <alignment horizontal="center" vertical="center" wrapText="1"/>
    </xf>
    <xf numFmtId="172" fontId="55" fillId="0" borderId="19" xfId="0" applyNumberFormat="1" applyFont="1" applyFill="1" applyBorder="1" applyAlignment="1">
      <alignment horizontal="center" vertical="center" wrapText="1"/>
    </xf>
    <xf numFmtId="9" fontId="55" fillId="0" borderId="16" xfId="99" applyFont="1" applyBorder="1" applyAlignment="1">
      <alignment horizontal="right" vertical="top" wrapText="1"/>
    </xf>
    <xf numFmtId="9" fontId="55" fillId="0" borderId="15" xfId="99" applyFont="1" applyBorder="1" applyAlignment="1">
      <alignment horizontal="right" vertical="top" wrapText="1"/>
    </xf>
    <xf numFmtId="9" fontId="55" fillId="0" borderId="11" xfId="99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top" wrapText="1"/>
    </xf>
    <xf numFmtId="0" fontId="55" fillId="0" borderId="15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="120" zoomScaleSheetLayoutView="120" workbookViewId="0" topLeftCell="A1">
      <selection activeCell="G14" sqref="G14:H14"/>
    </sheetView>
  </sheetViews>
  <sheetFormatPr defaultColWidth="9.140625" defaultRowHeight="15"/>
  <cols>
    <col min="1" max="1" width="5.28125" style="36" customWidth="1"/>
    <col min="2" max="2" width="3.421875" style="36" customWidth="1"/>
    <col min="3" max="3" width="14.7109375" style="36" customWidth="1"/>
    <col min="4" max="4" width="10.00390625" style="36" customWidth="1"/>
    <col min="5" max="5" width="11.7109375" style="36" customWidth="1"/>
    <col min="6" max="6" width="17.57421875" style="36" customWidth="1"/>
    <col min="7" max="7" width="12.8515625" style="36" customWidth="1"/>
    <col min="8" max="8" width="10.7109375" style="36" customWidth="1"/>
    <col min="9" max="9" width="13.140625" style="36" customWidth="1"/>
    <col min="10" max="12" width="9.140625" style="36" customWidth="1"/>
    <col min="13" max="13" width="14.421875" style="36" customWidth="1"/>
    <col min="14" max="19" width="9.140625" style="36" customWidth="1"/>
    <col min="20" max="20" width="11.57421875" style="36" bestFit="1" customWidth="1"/>
    <col min="21" max="21" width="10.421875" style="36" bestFit="1" customWidth="1"/>
    <col min="22" max="16384" width="9.140625" style="36" customWidth="1"/>
  </cols>
  <sheetData>
    <row r="1" spans="11:13" ht="15" customHeight="1">
      <c r="K1" s="106" t="s">
        <v>151</v>
      </c>
      <c r="L1" s="106"/>
      <c r="M1" s="106"/>
    </row>
    <row r="2" spans="1:13" ht="15.75">
      <c r="A2" s="38"/>
      <c r="K2" s="107" t="s">
        <v>152</v>
      </c>
      <c r="L2" s="107"/>
      <c r="M2" s="107"/>
    </row>
    <row r="3" spans="1:13" ht="39.75" customHeight="1">
      <c r="A3" s="114" t="s">
        <v>146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3.5" customHeight="1">
      <c r="A4" s="115" t="s">
        <v>91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5.75">
      <c r="A5" s="116" t="s">
        <v>161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5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.75">
      <c r="A8" s="48" t="s">
        <v>90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5.75" customHeight="1">
      <c r="A10" s="132" t="s">
        <v>3</v>
      </c>
      <c r="B10" s="132"/>
      <c r="C10" s="132"/>
      <c r="D10" s="108" t="s">
        <v>82</v>
      </c>
      <c r="E10" s="108"/>
      <c r="F10" s="108"/>
      <c r="G10" s="110" t="s">
        <v>89</v>
      </c>
      <c r="H10" s="111"/>
      <c r="I10" s="45"/>
      <c r="J10" s="45"/>
      <c r="K10" s="45"/>
      <c r="L10" s="45"/>
      <c r="M10" s="45"/>
    </row>
    <row r="11" spans="1:13" ht="48" customHeight="1">
      <c r="A11" s="132"/>
      <c r="B11" s="132"/>
      <c r="C11" s="132"/>
      <c r="D11" s="108" t="s">
        <v>8</v>
      </c>
      <c r="E11" s="108"/>
      <c r="F11" s="43" t="s">
        <v>9</v>
      </c>
      <c r="G11" s="112"/>
      <c r="H11" s="113"/>
      <c r="I11" s="45"/>
      <c r="J11" s="45"/>
      <c r="K11" s="45"/>
      <c r="L11" s="45"/>
      <c r="M11" s="45"/>
    </row>
    <row r="12" spans="1:13" ht="15.75">
      <c r="A12" s="131">
        <v>1</v>
      </c>
      <c r="B12" s="131"/>
      <c r="C12" s="131"/>
      <c r="D12" s="131">
        <v>2</v>
      </c>
      <c r="E12" s="131"/>
      <c r="F12" s="46">
        <v>3</v>
      </c>
      <c r="G12" s="131">
        <v>4</v>
      </c>
      <c r="H12" s="131"/>
      <c r="I12" s="45"/>
      <c r="J12" s="45"/>
      <c r="K12" s="45"/>
      <c r="L12" s="45"/>
      <c r="M12" s="45"/>
    </row>
    <row r="13" spans="1:21" ht="15.75">
      <c r="A13" s="108" t="s">
        <v>88</v>
      </c>
      <c r="B13" s="108"/>
      <c r="C13" s="108"/>
      <c r="D13" s="140">
        <f>D14+D15+D16+D17</f>
        <v>251445.50000000003</v>
      </c>
      <c r="E13" s="140"/>
      <c r="F13" s="78">
        <f>F14+F15+F16+F17</f>
        <v>251365.09</v>
      </c>
      <c r="G13" s="143">
        <f>F13/D13*100</f>
        <v>99.96802090313804</v>
      </c>
      <c r="H13" s="143"/>
      <c r="I13" s="45"/>
      <c r="J13" s="45"/>
      <c r="K13" s="45"/>
      <c r="L13" s="45"/>
      <c r="M13" s="45"/>
      <c r="T13" s="47"/>
      <c r="U13" s="47"/>
    </row>
    <row r="14" spans="1:21" ht="15.75">
      <c r="A14" s="108" t="s">
        <v>72</v>
      </c>
      <c r="B14" s="108"/>
      <c r="C14" s="108"/>
      <c r="D14" s="140">
        <f>ДЦП!E50+ВЦП!F81+АВЦП!F34</f>
        <v>236445.50000000003</v>
      </c>
      <c r="E14" s="140"/>
      <c r="F14" s="78">
        <f>ДЦП!F50+ВЦП!G83+АВЦП!I34</f>
        <v>236365.09</v>
      </c>
      <c r="G14" s="143">
        <f>F14/D14*100</f>
        <v>99.96599216309889</v>
      </c>
      <c r="H14" s="143"/>
      <c r="I14" s="45"/>
      <c r="J14" s="45"/>
      <c r="K14" s="45"/>
      <c r="L14" s="45"/>
      <c r="M14" s="45"/>
      <c r="T14" s="47"/>
      <c r="U14" s="47"/>
    </row>
    <row r="15" spans="1:21" ht="15.75">
      <c r="A15" s="108" t="s">
        <v>71</v>
      </c>
      <c r="B15" s="108"/>
      <c r="C15" s="108"/>
      <c r="D15" s="140">
        <f>ДЦП!E51+ВЦП!F82+АВЦП!F35</f>
        <v>15000</v>
      </c>
      <c r="E15" s="140"/>
      <c r="F15" s="78">
        <f>ДЦП!F51+ВЦП!G84+АВЦП!I35</f>
        <v>15000</v>
      </c>
      <c r="G15" s="139">
        <f>F15/D15*100</f>
        <v>100</v>
      </c>
      <c r="H15" s="139"/>
      <c r="I15" s="45"/>
      <c r="J15" s="45"/>
      <c r="K15" s="45"/>
      <c r="L15" s="45"/>
      <c r="M15" s="45"/>
      <c r="T15" s="47"/>
      <c r="U15" s="47"/>
    </row>
    <row r="16" spans="1:13" ht="15.75">
      <c r="A16" s="108" t="s">
        <v>70</v>
      </c>
      <c r="B16" s="108"/>
      <c r="C16" s="108"/>
      <c r="D16" s="140">
        <f>ДЦП!E52+ВЦП!F85+АВЦП!F36</f>
        <v>0</v>
      </c>
      <c r="E16" s="140"/>
      <c r="F16" s="78">
        <f>ДЦП!F52+ВЦП!G85+АВЦП!I36</f>
        <v>0</v>
      </c>
      <c r="G16" s="139">
        <v>0</v>
      </c>
      <c r="H16" s="139"/>
      <c r="I16" s="45"/>
      <c r="J16" s="45"/>
      <c r="K16" s="45"/>
      <c r="L16" s="45"/>
      <c r="M16" s="45"/>
    </row>
    <row r="17" spans="1:13" ht="15.75">
      <c r="A17" s="108" t="s">
        <v>69</v>
      </c>
      <c r="B17" s="108"/>
      <c r="C17" s="108"/>
      <c r="D17" s="140">
        <f>ДЦП!E53+ВЦП!F84+АВЦП!F37</f>
        <v>0</v>
      </c>
      <c r="E17" s="140"/>
      <c r="F17" s="78">
        <f>ДЦП!F53+ВЦП!G86+АВЦП!I37</f>
        <v>0</v>
      </c>
      <c r="G17" s="139">
        <v>0</v>
      </c>
      <c r="H17" s="139"/>
      <c r="I17" s="45"/>
      <c r="J17" s="45"/>
      <c r="K17" s="45"/>
      <c r="L17" s="45"/>
      <c r="M17" s="45"/>
    </row>
    <row r="18" spans="1:13" ht="15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5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5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5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5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5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5.75">
      <c r="A29" s="45"/>
      <c r="B29" s="45"/>
      <c r="C29" s="45" t="s">
        <v>97</v>
      </c>
      <c r="D29" s="45" t="s">
        <v>87</v>
      </c>
      <c r="E29" s="59" t="e">
        <f>ДЦП!E13+ДЦП!E19+ДЦП!#REF!+ДЦП!#REF!+ВЦП!F83+АВЦП!F32</f>
        <v>#REF!</v>
      </c>
      <c r="F29" s="59" t="e">
        <f>ДЦП!F13+ДЦП!F19+ДЦП!#REF!+ДЦП!#REF!+ВЦП!G81+АВЦП!I32</f>
        <v>#REF!</v>
      </c>
      <c r="G29" s="45"/>
      <c r="H29" s="45"/>
      <c r="I29" s="45"/>
      <c r="J29" s="45"/>
      <c r="K29" s="45"/>
      <c r="L29" s="45"/>
      <c r="M29" s="45"/>
    </row>
    <row r="30" spans="1:13" ht="15.75">
      <c r="A30" s="45"/>
      <c r="B30" s="45"/>
      <c r="C30" s="45"/>
      <c r="D30" s="45" t="s">
        <v>86</v>
      </c>
      <c r="E30" s="59">
        <f>ДЦП!E22+АВЦП!F35</f>
        <v>0</v>
      </c>
      <c r="F30" s="59">
        <f>ДЦП!F22+АВЦП!I35</f>
        <v>0</v>
      </c>
      <c r="G30" s="45"/>
      <c r="H30" s="45"/>
      <c r="I30" s="45"/>
      <c r="J30" s="45"/>
      <c r="K30" s="45"/>
      <c r="L30" s="45"/>
      <c r="M30" s="45"/>
    </row>
    <row r="31" spans="1:13" ht="15.75">
      <c r="A31" s="45"/>
      <c r="B31" s="45"/>
      <c r="C31" s="45"/>
      <c r="D31" s="45" t="s">
        <v>85</v>
      </c>
      <c r="E31" s="59" t="e">
        <f>E29-E30</f>
        <v>#REF!</v>
      </c>
      <c r="F31" s="59" t="e">
        <f>F29-F30</f>
        <v>#REF!</v>
      </c>
      <c r="G31" s="45"/>
      <c r="H31" s="45"/>
      <c r="I31" s="45"/>
      <c r="J31" s="45"/>
      <c r="K31" s="45"/>
      <c r="L31" s="45"/>
      <c r="M31" s="45"/>
    </row>
    <row r="32" spans="1:13" ht="15.75">
      <c r="A32" s="141" t="s">
        <v>55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ht="15.75">
      <c r="A33" s="142" t="s">
        <v>56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ht="15.75">
      <c r="A34" s="38"/>
    </row>
    <row r="35" spans="1:13" ht="47.25" customHeight="1">
      <c r="A35" s="118" t="s">
        <v>40</v>
      </c>
      <c r="B35" s="110" t="s">
        <v>1</v>
      </c>
      <c r="C35" s="111"/>
      <c r="D35" s="118" t="s">
        <v>84</v>
      </c>
      <c r="E35" s="118" t="s">
        <v>83</v>
      </c>
      <c r="F35" s="110" t="s">
        <v>82</v>
      </c>
      <c r="G35" s="111"/>
      <c r="H35" s="118" t="s">
        <v>81</v>
      </c>
      <c r="I35" s="108" t="s">
        <v>80</v>
      </c>
      <c r="J35" s="108"/>
      <c r="K35" s="108"/>
      <c r="L35" s="108"/>
      <c r="M35" s="118" t="s">
        <v>79</v>
      </c>
    </row>
    <row r="36" spans="1:13" ht="65.25" customHeight="1">
      <c r="A36" s="119"/>
      <c r="B36" s="112"/>
      <c r="C36" s="113"/>
      <c r="D36" s="119"/>
      <c r="E36" s="119"/>
      <c r="F36" s="43" t="s">
        <v>8</v>
      </c>
      <c r="G36" s="43" t="s">
        <v>9</v>
      </c>
      <c r="H36" s="119"/>
      <c r="I36" s="43" t="s">
        <v>78</v>
      </c>
      <c r="J36" s="43" t="s">
        <v>11</v>
      </c>
      <c r="K36" s="43" t="s">
        <v>12</v>
      </c>
      <c r="L36" s="43" t="s">
        <v>77</v>
      </c>
      <c r="M36" s="119"/>
    </row>
    <row r="37" spans="1:13" ht="15.75">
      <c r="A37" s="43">
        <v>1</v>
      </c>
      <c r="B37" s="108">
        <v>2</v>
      </c>
      <c r="C37" s="108"/>
      <c r="D37" s="43">
        <v>3</v>
      </c>
      <c r="E37" s="43">
        <v>4</v>
      </c>
      <c r="F37" s="43">
        <v>5</v>
      </c>
      <c r="G37" s="43">
        <v>6</v>
      </c>
      <c r="H37" s="43">
        <v>7</v>
      </c>
      <c r="I37" s="43">
        <v>8</v>
      </c>
      <c r="J37" s="43">
        <v>9</v>
      </c>
      <c r="K37" s="43">
        <v>10</v>
      </c>
      <c r="L37" s="43">
        <v>11</v>
      </c>
      <c r="M37" s="43">
        <v>12</v>
      </c>
    </row>
    <row r="38" spans="1:13" ht="50.25" customHeight="1">
      <c r="A38" s="108"/>
      <c r="B38" s="109" t="s">
        <v>76</v>
      </c>
      <c r="C38" s="109"/>
      <c r="D38" s="109"/>
      <c r="E38" s="109"/>
      <c r="F38" s="109"/>
      <c r="G38" s="109"/>
      <c r="H38" s="109"/>
      <c r="I38" s="42" t="s">
        <v>75</v>
      </c>
      <c r="J38" s="42"/>
      <c r="K38" s="42"/>
      <c r="L38" s="42"/>
      <c r="M38" s="109"/>
    </row>
    <row r="39" spans="1:13" ht="15.75">
      <c r="A39" s="108"/>
      <c r="B39" s="109"/>
      <c r="C39" s="109"/>
      <c r="D39" s="109"/>
      <c r="E39" s="109"/>
      <c r="F39" s="109"/>
      <c r="G39" s="109"/>
      <c r="H39" s="109"/>
      <c r="I39" s="42" t="s">
        <v>66</v>
      </c>
      <c r="J39" s="42"/>
      <c r="K39" s="42"/>
      <c r="L39" s="42"/>
      <c r="M39" s="109"/>
    </row>
    <row r="40" spans="1:13" ht="48" customHeight="1">
      <c r="A40" s="108">
        <v>1</v>
      </c>
      <c r="B40" s="109" t="s">
        <v>74</v>
      </c>
      <c r="C40" s="109"/>
      <c r="D40" s="109"/>
      <c r="E40" s="109"/>
      <c r="F40" s="109"/>
      <c r="G40" s="109"/>
      <c r="H40" s="109"/>
      <c r="I40" s="42" t="s">
        <v>67</v>
      </c>
      <c r="J40" s="42"/>
      <c r="K40" s="42"/>
      <c r="L40" s="42"/>
      <c r="M40" s="109"/>
    </row>
    <row r="41" spans="1:13" ht="15.75">
      <c r="A41" s="108"/>
      <c r="B41" s="109"/>
      <c r="C41" s="109"/>
      <c r="D41" s="109"/>
      <c r="E41" s="117"/>
      <c r="F41" s="109"/>
      <c r="G41" s="109"/>
      <c r="H41" s="109"/>
      <c r="I41" s="42" t="s">
        <v>73</v>
      </c>
      <c r="J41" s="42"/>
      <c r="K41" s="42"/>
      <c r="L41" s="42"/>
      <c r="M41" s="109"/>
    </row>
    <row r="42" spans="1:13" ht="15.75">
      <c r="A42" s="122" t="s">
        <v>27</v>
      </c>
      <c r="B42" s="109" t="s">
        <v>65</v>
      </c>
      <c r="C42" s="109"/>
      <c r="D42" s="120"/>
      <c r="E42" s="41" t="s">
        <v>60</v>
      </c>
      <c r="F42" s="123"/>
      <c r="G42" s="108"/>
      <c r="H42" s="108"/>
      <c r="I42" s="108"/>
      <c r="J42" s="108"/>
      <c r="K42" s="108"/>
      <c r="L42" s="108"/>
      <c r="M42" s="108"/>
    </row>
    <row r="43" spans="1:13" ht="15.75">
      <c r="A43" s="122"/>
      <c r="B43" s="109"/>
      <c r="C43" s="109"/>
      <c r="D43" s="120"/>
      <c r="E43" s="40" t="s">
        <v>59</v>
      </c>
      <c r="F43" s="123"/>
      <c r="G43" s="108"/>
      <c r="H43" s="108"/>
      <c r="I43" s="108"/>
      <c r="J43" s="108"/>
      <c r="K43" s="108"/>
      <c r="L43" s="108"/>
      <c r="M43" s="108"/>
    </row>
    <row r="44" spans="1:13" ht="15.75">
      <c r="A44" s="122"/>
      <c r="B44" s="109"/>
      <c r="C44" s="109"/>
      <c r="D44" s="120"/>
      <c r="E44" s="40" t="s">
        <v>72</v>
      </c>
      <c r="F44" s="123"/>
      <c r="G44" s="108"/>
      <c r="H44" s="108"/>
      <c r="I44" s="108"/>
      <c r="J44" s="108"/>
      <c r="K44" s="108"/>
      <c r="L44" s="108"/>
      <c r="M44" s="108"/>
    </row>
    <row r="45" spans="1:13" ht="15.75">
      <c r="A45" s="122"/>
      <c r="B45" s="109"/>
      <c r="C45" s="109"/>
      <c r="D45" s="120"/>
      <c r="E45" s="40" t="s">
        <v>71</v>
      </c>
      <c r="F45" s="123"/>
      <c r="G45" s="108"/>
      <c r="H45" s="108"/>
      <c r="I45" s="108"/>
      <c r="J45" s="108"/>
      <c r="K45" s="108"/>
      <c r="L45" s="108"/>
      <c r="M45" s="108"/>
    </row>
    <row r="46" spans="1:13" ht="15.75">
      <c r="A46" s="122"/>
      <c r="B46" s="109"/>
      <c r="C46" s="109"/>
      <c r="D46" s="120"/>
      <c r="E46" s="40" t="s">
        <v>70</v>
      </c>
      <c r="F46" s="123"/>
      <c r="G46" s="108"/>
      <c r="H46" s="108"/>
      <c r="I46" s="108"/>
      <c r="J46" s="108"/>
      <c r="K46" s="108"/>
      <c r="L46" s="108"/>
      <c r="M46" s="108"/>
    </row>
    <row r="47" spans="1:13" ht="24.75" customHeight="1">
      <c r="A47" s="122"/>
      <c r="B47" s="109"/>
      <c r="C47" s="109"/>
      <c r="D47" s="120"/>
      <c r="E47" s="39" t="s">
        <v>69</v>
      </c>
      <c r="F47" s="123"/>
      <c r="G47" s="108"/>
      <c r="H47" s="108"/>
      <c r="I47" s="108"/>
      <c r="J47" s="108"/>
      <c r="K47" s="108"/>
      <c r="L47" s="108"/>
      <c r="M47" s="108"/>
    </row>
    <row r="48" spans="1:13" ht="15.75">
      <c r="A48" s="44" t="s">
        <v>28</v>
      </c>
      <c r="B48" s="109" t="s">
        <v>66</v>
      </c>
      <c r="C48" s="109"/>
      <c r="D48" s="42"/>
      <c r="E48" s="39"/>
      <c r="F48" s="42"/>
      <c r="G48" s="42"/>
      <c r="H48" s="42"/>
      <c r="I48" s="42"/>
      <c r="J48" s="42"/>
      <c r="K48" s="42"/>
      <c r="L48" s="42"/>
      <c r="M48" s="42"/>
    </row>
    <row r="49" spans="1:13" ht="15.75">
      <c r="A49" s="108"/>
      <c r="B49" s="110" t="s">
        <v>20</v>
      </c>
      <c r="C49" s="111"/>
      <c r="D49" s="120"/>
      <c r="E49" s="41" t="s">
        <v>60</v>
      </c>
      <c r="F49" s="121"/>
      <c r="G49" s="109"/>
      <c r="H49" s="109"/>
      <c r="I49" s="109"/>
      <c r="J49" s="109"/>
      <c r="K49" s="109"/>
      <c r="L49" s="109"/>
      <c r="M49" s="109"/>
    </row>
    <row r="50" spans="1:13" ht="15.75">
      <c r="A50" s="108"/>
      <c r="B50" s="129"/>
      <c r="C50" s="130"/>
      <c r="D50" s="120"/>
      <c r="E50" s="40" t="s">
        <v>59</v>
      </c>
      <c r="F50" s="121"/>
      <c r="G50" s="109"/>
      <c r="H50" s="109"/>
      <c r="I50" s="109"/>
      <c r="J50" s="109"/>
      <c r="K50" s="109"/>
      <c r="L50" s="109"/>
      <c r="M50" s="109"/>
    </row>
    <row r="51" spans="1:13" ht="15.75">
      <c r="A51" s="108"/>
      <c r="B51" s="112"/>
      <c r="C51" s="113"/>
      <c r="D51" s="120"/>
      <c r="E51" s="39" t="s">
        <v>61</v>
      </c>
      <c r="F51" s="121"/>
      <c r="G51" s="109"/>
      <c r="H51" s="109"/>
      <c r="I51" s="109"/>
      <c r="J51" s="109"/>
      <c r="K51" s="109"/>
      <c r="L51" s="109"/>
      <c r="M51" s="109"/>
    </row>
    <row r="52" spans="1:13" ht="45.75" customHeight="1">
      <c r="A52" s="108">
        <v>2</v>
      </c>
      <c r="B52" s="109" t="s">
        <v>68</v>
      </c>
      <c r="C52" s="109"/>
      <c r="D52" s="109"/>
      <c r="E52" s="124"/>
      <c r="F52" s="109"/>
      <c r="G52" s="109"/>
      <c r="H52" s="109"/>
      <c r="I52" s="42" t="s">
        <v>67</v>
      </c>
      <c r="J52" s="42"/>
      <c r="K52" s="42"/>
      <c r="L52" s="42"/>
      <c r="M52" s="109"/>
    </row>
    <row r="53" spans="1:13" ht="15.75">
      <c r="A53" s="108"/>
      <c r="B53" s="109"/>
      <c r="C53" s="109"/>
      <c r="D53" s="109"/>
      <c r="E53" s="117"/>
      <c r="F53" s="109"/>
      <c r="G53" s="109"/>
      <c r="H53" s="109"/>
      <c r="I53" s="42" t="s">
        <v>66</v>
      </c>
      <c r="J53" s="42"/>
      <c r="K53" s="42"/>
      <c r="L53" s="42"/>
      <c r="M53" s="109"/>
    </row>
    <row r="54" spans="1:13" ht="15.75">
      <c r="A54" s="122" t="s">
        <v>33</v>
      </c>
      <c r="B54" s="109" t="s">
        <v>65</v>
      </c>
      <c r="C54" s="109"/>
      <c r="D54" s="120"/>
      <c r="E54" s="41" t="s">
        <v>60</v>
      </c>
      <c r="F54" s="121"/>
      <c r="G54" s="109"/>
      <c r="H54" s="109"/>
      <c r="I54" s="109"/>
      <c r="J54" s="109"/>
      <c r="K54" s="109"/>
      <c r="L54" s="109"/>
      <c r="M54" s="109"/>
    </row>
    <row r="55" spans="1:13" ht="15.75">
      <c r="A55" s="122"/>
      <c r="B55" s="109"/>
      <c r="C55" s="109"/>
      <c r="D55" s="120"/>
      <c r="E55" s="40" t="s">
        <v>59</v>
      </c>
      <c r="F55" s="121"/>
      <c r="G55" s="109"/>
      <c r="H55" s="109"/>
      <c r="I55" s="109"/>
      <c r="J55" s="109"/>
      <c r="K55" s="109"/>
      <c r="L55" s="109"/>
      <c r="M55" s="109"/>
    </row>
    <row r="56" spans="1:13" ht="15.75">
      <c r="A56" s="122"/>
      <c r="B56" s="109"/>
      <c r="C56" s="109"/>
      <c r="D56" s="120"/>
      <c r="E56" s="39" t="s">
        <v>61</v>
      </c>
      <c r="F56" s="121"/>
      <c r="G56" s="109"/>
      <c r="H56" s="109"/>
      <c r="I56" s="109"/>
      <c r="J56" s="109"/>
      <c r="K56" s="109"/>
      <c r="L56" s="109"/>
      <c r="M56" s="109"/>
    </row>
    <row r="57" spans="1:13" ht="15.75">
      <c r="A57" s="43" t="s">
        <v>64</v>
      </c>
      <c r="B57" s="109"/>
      <c r="C57" s="109"/>
      <c r="D57" s="42"/>
      <c r="E57" s="40"/>
      <c r="F57" s="42"/>
      <c r="G57" s="42"/>
      <c r="H57" s="42"/>
      <c r="I57" s="42"/>
      <c r="J57" s="42"/>
      <c r="K57" s="42"/>
      <c r="L57" s="42"/>
      <c r="M57" s="42"/>
    </row>
    <row r="58" spans="1:13" ht="15.75">
      <c r="A58" s="108"/>
      <c r="B58" s="110" t="s">
        <v>21</v>
      </c>
      <c r="C58" s="111"/>
      <c r="D58" s="120"/>
      <c r="E58" s="41" t="s">
        <v>60</v>
      </c>
      <c r="F58" s="121"/>
      <c r="G58" s="109"/>
      <c r="H58" s="109"/>
      <c r="I58" s="109"/>
      <c r="J58" s="109"/>
      <c r="K58" s="109"/>
      <c r="L58" s="109"/>
      <c r="M58" s="109"/>
    </row>
    <row r="59" spans="1:13" ht="15.75">
      <c r="A59" s="108"/>
      <c r="B59" s="129"/>
      <c r="C59" s="130"/>
      <c r="D59" s="120"/>
      <c r="E59" s="40" t="s">
        <v>59</v>
      </c>
      <c r="F59" s="121"/>
      <c r="G59" s="109"/>
      <c r="H59" s="109"/>
      <c r="I59" s="109"/>
      <c r="J59" s="109"/>
      <c r="K59" s="109"/>
      <c r="L59" s="109"/>
      <c r="M59" s="109"/>
    </row>
    <row r="60" spans="1:13" ht="15" customHeight="1">
      <c r="A60" s="108"/>
      <c r="B60" s="112"/>
      <c r="C60" s="113"/>
      <c r="D60" s="120"/>
      <c r="E60" s="40" t="s">
        <v>61</v>
      </c>
      <c r="F60" s="121"/>
      <c r="G60" s="109"/>
      <c r="H60" s="109"/>
      <c r="I60" s="109"/>
      <c r="J60" s="109"/>
      <c r="K60" s="109"/>
      <c r="L60" s="109"/>
      <c r="M60" s="109"/>
    </row>
    <row r="61" spans="1:13" ht="15.75">
      <c r="A61" s="108"/>
      <c r="B61" s="133" t="s">
        <v>63</v>
      </c>
      <c r="C61" s="134"/>
      <c r="D61" s="120"/>
      <c r="E61" s="41" t="s">
        <v>60</v>
      </c>
      <c r="F61" s="121"/>
      <c r="G61" s="109"/>
      <c r="H61" s="109"/>
      <c r="I61" s="109"/>
      <c r="J61" s="109"/>
      <c r="K61" s="109"/>
      <c r="L61" s="109"/>
      <c r="M61" s="109"/>
    </row>
    <row r="62" spans="1:13" ht="15.75">
      <c r="A62" s="108"/>
      <c r="B62" s="135"/>
      <c r="C62" s="136"/>
      <c r="D62" s="120"/>
      <c r="E62" s="40" t="s">
        <v>59</v>
      </c>
      <c r="F62" s="121"/>
      <c r="G62" s="109"/>
      <c r="H62" s="109"/>
      <c r="I62" s="109"/>
      <c r="J62" s="109"/>
      <c r="K62" s="109"/>
      <c r="L62" s="109"/>
      <c r="M62" s="109"/>
    </row>
    <row r="63" spans="1:13" ht="15.75">
      <c r="A63" s="108"/>
      <c r="B63" s="137"/>
      <c r="C63" s="138"/>
      <c r="D63" s="120"/>
      <c r="E63" s="39" t="s">
        <v>61</v>
      </c>
      <c r="F63" s="121"/>
      <c r="G63" s="109"/>
      <c r="H63" s="109"/>
      <c r="I63" s="109"/>
      <c r="J63" s="109"/>
      <c r="K63" s="109"/>
      <c r="L63" s="109"/>
      <c r="M63" s="109"/>
    </row>
    <row r="64" spans="1:13" ht="15.75">
      <c r="A64" s="108"/>
      <c r="B64" s="133" t="s">
        <v>62</v>
      </c>
      <c r="C64" s="134"/>
      <c r="D64" s="120"/>
      <c r="E64" s="41" t="s">
        <v>60</v>
      </c>
      <c r="F64" s="121"/>
      <c r="G64" s="109"/>
      <c r="H64" s="109"/>
      <c r="I64" s="109"/>
      <c r="J64" s="109"/>
      <c r="K64" s="109"/>
      <c r="L64" s="109"/>
      <c r="M64" s="109"/>
    </row>
    <row r="65" spans="1:13" ht="15.75">
      <c r="A65" s="108"/>
      <c r="B65" s="135"/>
      <c r="C65" s="136"/>
      <c r="D65" s="120"/>
      <c r="E65" s="40" t="s">
        <v>59</v>
      </c>
      <c r="F65" s="121"/>
      <c r="G65" s="109"/>
      <c r="H65" s="109"/>
      <c r="I65" s="109"/>
      <c r="J65" s="109"/>
      <c r="K65" s="109"/>
      <c r="L65" s="109"/>
      <c r="M65" s="109"/>
    </row>
    <row r="66" spans="1:13" ht="15.75">
      <c r="A66" s="108"/>
      <c r="B66" s="137"/>
      <c r="C66" s="138"/>
      <c r="D66" s="120"/>
      <c r="E66" s="40" t="s">
        <v>61</v>
      </c>
      <c r="F66" s="121"/>
      <c r="G66" s="109"/>
      <c r="H66" s="109"/>
      <c r="I66" s="109"/>
      <c r="J66" s="109"/>
      <c r="K66" s="109"/>
      <c r="L66" s="109"/>
      <c r="M66" s="109"/>
    </row>
    <row r="67" spans="1:13" ht="15.75">
      <c r="A67" s="108"/>
      <c r="B67" s="109"/>
      <c r="C67" s="125" t="s">
        <v>24</v>
      </c>
      <c r="D67" s="120"/>
      <c r="E67" s="41" t="s">
        <v>60</v>
      </c>
      <c r="F67" s="121"/>
      <c r="G67" s="109"/>
      <c r="H67" s="109"/>
      <c r="I67" s="109"/>
      <c r="J67" s="109"/>
      <c r="K67" s="109"/>
      <c r="L67" s="109"/>
      <c r="M67" s="109"/>
    </row>
    <row r="68" spans="1:13" ht="15.75">
      <c r="A68" s="108"/>
      <c r="B68" s="109"/>
      <c r="C68" s="126"/>
      <c r="D68" s="120"/>
      <c r="E68" s="40" t="s">
        <v>59</v>
      </c>
      <c r="F68" s="121"/>
      <c r="G68" s="109"/>
      <c r="H68" s="109"/>
      <c r="I68" s="109"/>
      <c r="J68" s="109"/>
      <c r="K68" s="109"/>
      <c r="L68" s="109"/>
      <c r="M68" s="109"/>
    </row>
    <row r="69" spans="1:13" ht="15.75">
      <c r="A69" s="108"/>
      <c r="B69" s="109"/>
      <c r="C69" s="127"/>
      <c r="D69" s="120"/>
      <c r="E69" s="39" t="s">
        <v>61</v>
      </c>
      <c r="F69" s="121"/>
      <c r="G69" s="109"/>
      <c r="H69" s="109"/>
      <c r="I69" s="109"/>
      <c r="J69" s="109"/>
      <c r="K69" s="109"/>
      <c r="L69" s="109"/>
      <c r="M69" s="109"/>
    </row>
    <row r="70" spans="1:13" ht="15.75">
      <c r="A70" s="108"/>
      <c r="B70" s="109"/>
      <c r="C70" s="109" t="s">
        <v>25</v>
      </c>
      <c r="D70" s="120"/>
      <c r="E70" s="41" t="s">
        <v>60</v>
      </c>
      <c r="F70" s="121"/>
      <c r="G70" s="109"/>
      <c r="H70" s="109"/>
      <c r="I70" s="109"/>
      <c r="J70" s="109"/>
      <c r="K70" s="109"/>
      <c r="L70" s="109"/>
      <c r="M70" s="109"/>
    </row>
    <row r="71" spans="1:13" ht="15.75">
      <c r="A71" s="108"/>
      <c r="B71" s="109"/>
      <c r="C71" s="109"/>
      <c r="D71" s="120"/>
      <c r="E71" s="40" t="s">
        <v>59</v>
      </c>
      <c r="F71" s="121"/>
      <c r="G71" s="109"/>
      <c r="H71" s="109"/>
      <c r="I71" s="109"/>
      <c r="J71" s="109"/>
      <c r="K71" s="109"/>
      <c r="L71" s="109"/>
      <c r="M71" s="109"/>
    </row>
    <row r="72" spans="1:13" ht="15.75">
      <c r="A72" s="108"/>
      <c r="B72" s="109"/>
      <c r="C72" s="109"/>
      <c r="D72" s="120"/>
      <c r="E72" s="39" t="s">
        <v>61</v>
      </c>
      <c r="F72" s="121"/>
      <c r="G72" s="109"/>
      <c r="H72" s="109"/>
      <c r="I72" s="109"/>
      <c r="J72" s="109"/>
      <c r="K72" s="109"/>
      <c r="L72" s="109"/>
      <c r="M72" s="109"/>
    </row>
    <row r="73" spans="1:13" ht="15.75">
      <c r="A73" s="108"/>
      <c r="B73" s="109"/>
      <c r="C73" s="125" t="s">
        <v>26</v>
      </c>
      <c r="D73" s="120"/>
      <c r="E73" s="41" t="s">
        <v>60</v>
      </c>
      <c r="F73" s="121"/>
      <c r="G73" s="109"/>
      <c r="H73" s="109"/>
      <c r="I73" s="109"/>
      <c r="J73" s="109"/>
      <c r="K73" s="109"/>
      <c r="L73" s="109"/>
      <c r="M73" s="109"/>
    </row>
    <row r="74" spans="1:13" ht="15.75">
      <c r="A74" s="108"/>
      <c r="B74" s="109"/>
      <c r="C74" s="126"/>
      <c r="D74" s="120"/>
      <c r="E74" s="40" t="s">
        <v>59</v>
      </c>
      <c r="F74" s="121"/>
      <c r="G74" s="109"/>
      <c r="H74" s="109"/>
      <c r="I74" s="109"/>
      <c r="J74" s="109"/>
      <c r="K74" s="109"/>
      <c r="L74" s="109"/>
      <c r="M74" s="109"/>
    </row>
    <row r="75" spans="1:13" ht="15.75">
      <c r="A75" s="108"/>
      <c r="B75" s="109"/>
      <c r="C75" s="127"/>
      <c r="D75" s="120"/>
      <c r="E75" s="39" t="s">
        <v>58</v>
      </c>
      <c r="F75" s="121"/>
      <c r="G75" s="109"/>
      <c r="H75" s="109"/>
      <c r="I75" s="109"/>
      <c r="J75" s="109"/>
      <c r="K75" s="109"/>
      <c r="L75" s="109"/>
      <c r="M75" s="109"/>
    </row>
    <row r="76" ht="15.75">
      <c r="A76" s="38"/>
    </row>
    <row r="77" ht="15.75">
      <c r="A77" s="37" t="s">
        <v>57</v>
      </c>
    </row>
  </sheetData>
  <sheetProtection/>
  <mergeCells count="152">
    <mergeCell ref="D14:E14"/>
    <mergeCell ref="D15:E15"/>
    <mergeCell ref="A32:M32"/>
    <mergeCell ref="A33:M33"/>
    <mergeCell ref="G13:H13"/>
    <mergeCell ref="G14:H14"/>
    <mergeCell ref="G15:H15"/>
    <mergeCell ref="A16:C16"/>
    <mergeCell ref="A17:C17"/>
    <mergeCell ref="A73:A75"/>
    <mergeCell ref="B73:B75"/>
    <mergeCell ref="D73:D75"/>
    <mergeCell ref="C73:C75"/>
    <mergeCell ref="H73:H75"/>
    <mergeCell ref="F73:F75"/>
    <mergeCell ref="G73:G75"/>
    <mergeCell ref="B64:C66"/>
    <mergeCell ref="G17:H17"/>
    <mergeCell ref="A13:C13"/>
    <mergeCell ref="A70:A72"/>
    <mergeCell ref="B70:B72"/>
    <mergeCell ref="C70:C72"/>
    <mergeCell ref="D16:E16"/>
    <mergeCell ref="D17:E17"/>
    <mergeCell ref="G16:H16"/>
    <mergeCell ref="D13:E13"/>
    <mergeCell ref="M73:M75"/>
    <mergeCell ref="I70:I72"/>
    <mergeCell ref="J70:J72"/>
    <mergeCell ref="K70:K72"/>
    <mergeCell ref="L70:L72"/>
    <mergeCell ref="M70:M72"/>
    <mergeCell ref="I73:I75"/>
    <mergeCell ref="J73:J75"/>
    <mergeCell ref="K73:K75"/>
    <mergeCell ref="D12:E12"/>
    <mergeCell ref="G12:H12"/>
    <mergeCell ref="G10:H11"/>
    <mergeCell ref="A14:C14"/>
    <mergeCell ref="A15:C15"/>
    <mergeCell ref="L73:L75"/>
    <mergeCell ref="A10:C11"/>
    <mergeCell ref="D11:E11"/>
    <mergeCell ref="G70:G72"/>
    <mergeCell ref="B61:C63"/>
    <mergeCell ref="H70:H72"/>
    <mergeCell ref="M67:M69"/>
    <mergeCell ref="A6:M6"/>
    <mergeCell ref="B49:C51"/>
    <mergeCell ref="B58:C60"/>
    <mergeCell ref="D10:F10"/>
    <mergeCell ref="A12:C12"/>
    <mergeCell ref="D70:D72"/>
    <mergeCell ref="F70:F72"/>
    <mergeCell ref="I67:I69"/>
    <mergeCell ref="J67:J69"/>
    <mergeCell ref="H67:H69"/>
    <mergeCell ref="C67:C69"/>
    <mergeCell ref="A67:A69"/>
    <mergeCell ref="B67:B69"/>
    <mergeCell ref="D67:D69"/>
    <mergeCell ref="F67:F69"/>
    <mergeCell ref="G67:G69"/>
    <mergeCell ref="L67:L69"/>
    <mergeCell ref="K67:K69"/>
    <mergeCell ref="L64:L66"/>
    <mergeCell ref="M64:M66"/>
    <mergeCell ref="K64:K66"/>
    <mergeCell ref="F64:F66"/>
    <mergeCell ref="G64:G66"/>
    <mergeCell ref="H64:H66"/>
    <mergeCell ref="I64:I66"/>
    <mergeCell ref="J64:J66"/>
    <mergeCell ref="A64:A66"/>
    <mergeCell ref="D64:D66"/>
    <mergeCell ref="L58:L60"/>
    <mergeCell ref="M58:M60"/>
    <mergeCell ref="A61:A63"/>
    <mergeCell ref="D61:D63"/>
    <mergeCell ref="F61:F63"/>
    <mergeCell ref="G61:G63"/>
    <mergeCell ref="H61:H63"/>
    <mergeCell ref="F58:F60"/>
    <mergeCell ref="L54:L56"/>
    <mergeCell ref="M54:M56"/>
    <mergeCell ref="I61:I63"/>
    <mergeCell ref="J61:J63"/>
    <mergeCell ref="K61:K63"/>
    <mergeCell ref="L61:L63"/>
    <mergeCell ref="M61:M63"/>
    <mergeCell ref="I58:I60"/>
    <mergeCell ref="J58:J60"/>
    <mergeCell ref="K58:K60"/>
    <mergeCell ref="K49:K51"/>
    <mergeCell ref="B57:C57"/>
    <mergeCell ref="A58:A60"/>
    <mergeCell ref="D58:D60"/>
    <mergeCell ref="H54:H56"/>
    <mergeCell ref="I54:I56"/>
    <mergeCell ref="J54:J56"/>
    <mergeCell ref="K54:K56"/>
    <mergeCell ref="G58:G60"/>
    <mergeCell ref="H58:H60"/>
    <mergeCell ref="L49:L51"/>
    <mergeCell ref="M49:M51"/>
    <mergeCell ref="A52:A53"/>
    <mergeCell ref="B52:H53"/>
    <mergeCell ref="M52:M53"/>
    <mergeCell ref="A54:A56"/>
    <mergeCell ref="B54:C56"/>
    <mergeCell ref="D54:D56"/>
    <mergeCell ref="F54:F56"/>
    <mergeCell ref="G54:G56"/>
    <mergeCell ref="K42:K47"/>
    <mergeCell ref="L42:L47"/>
    <mergeCell ref="M42:M47"/>
    <mergeCell ref="B48:C48"/>
    <mergeCell ref="A42:A47"/>
    <mergeCell ref="B42:C47"/>
    <mergeCell ref="D42:D47"/>
    <mergeCell ref="F42:F47"/>
    <mergeCell ref="G42:G47"/>
    <mergeCell ref="H42:H47"/>
    <mergeCell ref="A49:A51"/>
    <mergeCell ref="D49:D51"/>
    <mergeCell ref="I42:I47"/>
    <mergeCell ref="J42:J47"/>
    <mergeCell ref="F49:F51"/>
    <mergeCell ref="G49:G51"/>
    <mergeCell ref="H49:H51"/>
    <mergeCell ref="I49:I51"/>
    <mergeCell ref="J49:J51"/>
    <mergeCell ref="A40:A41"/>
    <mergeCell ref="B40:H41"/>
    <mergeCell ref="M40:M41"/>
    <mergeCell ref="F35:G35"/>
    <mergeCell ref="I35:L35"/>
    <mergeCell ref="M35:M36"/>
    <mergeCell ref="H35:H36"/>
    <mergeCell ref="E35:E36"/>
    <mergeCell ref="D35:D36"/>
    <mergeCell ref="A35:A36"/>
    <mergeCell ref="K1:M1"/>
    <mergeCell ref="K2:M2"/>
    <mergeCell ref="B37:C37"/>
    <mergeCell ref="A38:A39"/>
    <mergeCell ref="B38:H39"/>
    <mergeCell ref="M38:M39"/>
    <mergeCell ref="B35:C36"/>
    <mergeCell ref="A3:M3"/>
    <mergeCell ref="A4:M4"/>
    <mergeCell ref="A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view="pageBreakPreview" zoomScale="85" zoomScaleNormal="120" zoomScaleSheetLayoutView="85" zoomScalePageLayoutView="0" workbookViewId="0" topLeftCell="A1">
      <selection activeCell="J42" sqref="J42:J47"/>
    </sheetView>
  </sheetViews>
  <sheetFormatPr defaultColWidth="9.140625" defaultRowHeight="15"/>
  <cols>
    <col min="1" max="1" width="3.8515625" style="14" customWidth="1"/>
    <col min="2" max="2" width="44.57421875" style="14" customWidth="1"/>
    <col min="3" max="3" width="10.57421875" style="14" customWidth="1"/>
    <col min="4" max="4" width="10.140625" style="14" customWidth="1"/>
    <col min="5" max="5" width="10.8515625" style="13" customWidth="1"/>
    <col min="6" max="6" width="10.140625" style="13" customWidth="1"/>
    <col min="7" max="7" width="10.00390625" style="13" customWidth="1"/>
    <col min="8" max="8" width="28.421875" style="14" customWidth="1"/>
    <col min="9" max="9" width="7.00390625" style="15" customWidth="1"/>
    <col min="10" max="10" width="8.28125" style="15" customWidth="1"/>
    <col min="11" max="11" width="8.28125" style="16" customWidth="1"/>
    <col min="12" max="12" width="32.140625" style="33" customWidth="1"/>
    <col min="13" max="14" width="45.00390625" style="14" customWidth="1"/>
    <col min="15" max="16384" width="9.140625" style="14" customWidth="1"/>
  </cols>
  <sheetData>
    <row r="1" spans="1:13" s="36" customFormat="1" ht="15.75" customHeight="1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9"/>
    </row>
    <row r="2" spans="1:13" s="36" customFormat="1" ht="15" customHeight="1">
      <c r="A2" s="142" t="s">
        <v>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50"/>
    </row>
    <row r="3" spans="1:12" ht="15.75" customHeight="1">
      <c r="A3" s="174" t="s">
        <v>160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8.5" customHeight="1">
      <c r="A4" s="144" t="s">
        <v>40</v>
      </c>
      <c r="B4" s="144" t="s">
        <v>41</v>
      </c>
      <c r="C4" s="144" t="s">
        <v>42</v>
      </c>
      <c r="D4" s="162" t="s">
        <v>43</v>
      </c>
      <c r="E4" s="161" t="s">
        <v>44</v>
      </c>
      <c r="F4" s="161"/>
      <c r="G4" s="161"/>
      <c r="H4" s="161" t="s">
        <v>45</v>
      </c>
      <c r="I4" s="161"/>
      <c r="J4" s="161"/>
      <c r="K4" s="161"/>
      <c r="L4" s="161" t="s">
        <v>46</v>
      </c>
    </row>
    <row r="5" spans="1:12" ht="12.75" customHeight="1">
      <c r="A5" s="145"/>
      <c r="B5" s="145"/>
      <c r="C5" s="145"/>
      <c r="D5" s="163"/>
      <c r="E5" s="155" t="s">
        <v>47</v>
      </c>
      <c r="F5" s="155" t="s">
        <v>9</v>
      </c>
      <c r="G5" s="156" t="s">
        <v>48</v>
      </c>
      <c r="H5" s="161" t="s">
        <v>49</v>
      </c>
      <c r="I5" s="178" t="s">
        <v>11</v>
      </c>
      <c r="J5" s="178" t="s">
        <v>12</v>
      </c>
      <c r="K5" s="156" t="s">
        <v>50</v>
      </c>
      <c r="L5" s="161"/>
    </row>
    <row r="6" spans="1:12" ht="23.25" customHeight="1">
      <c r="A6" s="146"/>
      <c r="B6" s="146"/>
      <c r="C6" s="146"/>
      <c r="D6" s="164"/>
      <c r="E6" s="155"/>
      <c r="F6" s="155"/>
      <c r="G6" s="157"/>
      <c r="H6" s="161"/>
      <c r="I6" s="179"/>
      <c r="J6" s="180"/>
      <c r="K6" s="157"/>
      <c r="L6" s="161"/>
    </row>
    <row r="7" spans="1:12" ht="15.75" customHeight="1">
      <c r="A7" s="3">
        <v>1</v>
      </c>
      <c r="B7" s="19">
        <v>2</v>
      </c>
      <c r="C7" s="19">
        <v>3</v>
      </c>
      <c r="D7" s="20">
        <v>4</v>
      </c>
      <c r="E7" s="2">
        <v>5</v>
      </c>
      <c r="F7" s="2">
        <v>6</v>
      </c>
      <c r="G7" s="3">
        <v>7</v>
      </c>
      <c r="H7" s="2">
        <v>8</v>
      </c>
      <c r="I7" s="3">
        <v>9</v>
      </c>
      <c r="J7" s="3">
        <v>10</v>
      </c>
      <c r="K7" s="3">
        <v>11</v>
      </c>
      <c r="L7" s="2">
        <v>12</v>
      </c>
    </row>
    <row r="8" spans="1:12" ht="42" customHeight="1">
      <c r="A8" s="18"/>
      <c r="B8" s="183" t="s">
        <v>51</v>
      </c>
      <c r="C8" s="184"/>
      <c r="D8" s="184"/>
      <c r="E8" s="184"/>
      <c r="F8" s="184"/>
      <c r="G8" s="185"/>
      <c r="H8" s="62" t="s">
        <v>104</v>
      </c>
      <c r="I8" s="61">
        <v>335</v>
      </c>
      <c r="J8" s="61">
        <v>371</v>
      </c>
      <c r="K8" s="63">
        <f>J8/I8</f>
        <v>1.1074626865671642</v>
      </c>
      <c r="L8" s="165" t="s">
        <v>153</v>
      </c>
    </row>
    <row r="9" spans="1:12" ht="51">
      <c r="A9" s="201"/>
      <c r="B9" s="186"/>
      <c r="C9" s="187"/>
      <c r="D9" s="187"/>
      <c r="E9" s="187"/>
      <c r="F9" s="187"/>
      <c r="G9" s="188"/>
      <c r="H9" s="62" t="s">
        <v>101</v>
      </c>
      <c r="I9" s="61">
        <v>229</v>
      </c>
      <c r="J9" s="61">
        <v>242</v>
      </c>
      <c r="K9" s="63">
        <f>J9/I9</f>
        <v>1.056768558951965</v>
      </c>
      <c r="L9" s="166"/>
    </row>
    <row r="10" spans="1:12" ht="51">
      <c r="A10" s="201"/>
      <c r="B10" s="186"/>
      <c r="C10" s="187"/>
      <c r="D10" s="187"/>
      <c r="E10" s="187"/>
      <c r="F10" s="187"/>
      <c r="G10" s="188"/>
      <c r="H10" s="8" t="s">
        <v>102</v>
      </c>
      <c r="I10" s="61">
        <v>21.3</v>
      </c>
      <c r="J10" s="61">
        <v>24.97</v>
      </c>
      <c r="K10" s="63">
        <f>J10/I10</f>
        <v>1.172300469483568</v>
      </c>
      <c r="L10" s="166"/>
    </row>
    <row r="11" spans="1:12" ht="49.5" customHeight="1">
      <c r="A11" s="202"/>
      <c r="B11" s="189"/>
      <c r="C11" s="190"/>
      <c r="D11" s="190"/>
      <c r="E11" s="190"/>
      <c r="F11" s="190"/>
      <c r="G11" s="191"/>
      <c r="H11" s="60" t="s">
        <v>103</v>
      </c>
      <c r="I11" s="62">
        <v>32.8</v>
      </c>
      <c r="J11" s="62">
        <v>40</v>
      </c>
      <c r="K11" s="63">
        <f>J11/I11</f>
        <v>1.2195121951219514</v>
      </c>
      <c r="L11" s="167"/>
    </row>
    <row r="12" spans="1:12" ht="15.75" customHeight="1">
      <c r="A12" s="147">
        <v>1</v>
      </c>
      <c r="B12" s="192" t="s">
        <v>105</v>
      </c>
      <c r="C12" s="148" t="s">
        <v>30</v>
      </c>
      <c r="D12" s="21" t="s">
        <v>14</v>
      </c>
      <c r="E12" s="151">
        <f>SUM(E14:E17)</f>
        <v>41910.3</v>
      </c>
      <c r="F12" s="153">
        <f>SUM(F14:F17)</f>
        <v>41910.3</v>
      </c>
      <c r="G12" s="196">
        <f>F12/E12*100%</f>
        <v>1</v>
      </c>
      <c r="H12" s="158" t="s">
        <v>108</v>
      </c>
      <c r="I12" s="175">
        <v>100</v>
      </c>
      <c r="J12" s="198">
        <v>100</v>
      </c>
      <c r="K12" s="171">
        <f>J12/I12</f>
        <v>1</v>
      </c>
      <c r="L12" s="158" t="s">
        <v>98</v>
      </c>
    </row>
    <row r="13" spans="1:12" ht="15.75" customHeight="1">
      <c r="A13" s="147"/>
      <c r="B13" s="193"/>
      <c r="C13" s="149"/>
      <c r="D13" s="22" t="s">
        <v>15</v>
      </c>
      <c r="E13" s="152"/>
      <c r="F13" s="154"/>
      <c r="G13" s="197"/>
      <c r="H13" s="159"/>
      <c r="I13" s="176"/>
      <c r="J13" s="199"/>
      <c r="K13" s="172"/>
      <c r="L13" s="159"/>
    </row>
    <row r="14" spans="1:12" ht="12.75">
      <c r="A14" s="147"/>
      <c r="B14" s="193"/>
      <c r="C14" s="149"/>
      <c r="D14" s="6" t="s">
        <v>16</v>
      </c>
      <c r="E14" s="73">
        <f aca="true" t="shared" si="0" ref="E14:F17">E20+E32+E38+E44</f>
        <v>26910.300000000003</v>
      </c>
      <c r="F14" s="73">
        <f>F20+F32+F38+F44</f>
        <v>26910.300000000003</v>
      </c>
      <c r="G14" s="74">
        <f>F14/E14*100%</f>
        <v>1</v>
      </c>
      <c r="H14" s="159"/>
      <c r="I14" s="176"/>
      <c r="J14" s="199"/>
      <c r="K14" s="172"/>
      <c r="L14" s="159"/>
    </row>
    <row r="15" spans="1:12" ht="12.75">
      <c r="A15" s="147"/>
      <c r="B15" s="194"/>
      <c r="C15" s="149"/>
      <c r="D15" s="6" t="s">
        <v>17</v>
      </c>
      <c r="E15" s="73">
        <f t="shared" si="0"/>
        <v>15000</v>
      </c>
      <c r="F15" s="73">
        <f t="shared" si="0"/>
        <v>15000</v>
      </c>
      <c r="G15" s="74">
        <f>F15/E15*100%</f>
        <v>1</v>
      </c>
      <c r="H15" s="159"/>
      <c r="I15" s="176"/>
      <c r="J15" s="199"/>
      <c r="K15" s="172"/>
      <c r="L15" s="159"/>
    </row>
    <row r="16" spans="1:12" ht="12.75">
      <c r="A16" s="147"/>
      <c r="B16" s="194"/>
      <c r="C16" s="149"/>
      <c r="D16" s="6" t="s">
        <v>18</v>
      </c>
      <c r="E16" s="73">
        <f t="shared" si="0"/>
        <v>0</v>
      </c>
      <c r="F16" s="73">
        <f t="shared" si="0"/>
        <v>0</v>
      </c>
      <c r="G16" s="74"/>
      <c r="H16" s="159"/>
      <c r="I16" s="176"/>
      <c r="J16" s="199"/>
      <c r="K16" s="172"/>
      <c r="L16" s="159"/>
    </row>
    <row r="17" spans="1:12" ht="12.75">
      <c r="A17" s="147"/>
      <c r="B17" s="195"/>
      <c r="C17" s="150"/>
      <c r="D17" s="6" t="s">
        <v>19</v>
      </c>
      <c r="E17" s="73">
        <f t="shared" si="0"/>
        <v>0</v>
      </c>
      <c r="F17" s="73">
        <f t="shared" si="0"/>
        <v>0</v>
      </c>
      <c r="G17" s="74"/>
      <c r="H17" s="160"/>
      <c r="I17" s="177"/>
      <c r="J17" s="200"/>
      <c r="K17" s="173"/>
      <c r="L17" s="160"/>
    </row>
    <row r="18" spans="1:12" ht="13.5" customHeight="1">
      <c r="A18" s="207" t="s">
        <v>27</v>
      </c>
      <c r="B18" s="192" t="s">
        <v>106</v>
      </c>
      <c r="C18" s="148" t="s">
        <v>30</v>
      </c>
      <c r="D18" s="4" t="s">
        <v>14</v>
      </c>
      <c r="E18" s="151">
        <f>SUM(E20:E23)</f>
        <v>5790.6</v>
      </c>
      <c r="F18" s="153">
        <f>SUM(F20:F23)</f>
        <v>5790.6</v>
      </c>
      <c r="G18" s="196">
        <f>F18/E18*100%</f>
        <v>1</v>
      </c>
      <c r="H18" s="158" t="s">
        <v>109</v>
      </c>
      <c r="I18" s="175">
        <v>1</v>
      </c>
      <c r="J18" s="168">
        <v>1</v>
      </c>
      <c r="K18" s="171">
        <f>J18/I18</f>
        <v>1</v>
      </c>
      <c r="L18" s="158" t="s">
        <v>98</v>
      </c>
    </row>
    <row r="19" spans="1:12" ht="12" customHeight="1">
      <c r="A19" s="147"/>
      <c r="B19" s="193"/>
      <c r="C19" s="149"/>
      <c r="D19" s="5" t="s">
        <v>15</v>
      </c>
      <c r="E19" s="152"/>
      <c r="F19" s="154"/>
      <c r="G19" s="197"/>
      <c r="H19" s="159"/>
      <c r="I19" s="176"/>
      <c r="J19" s="169"/>
      <c r="K19" s="172"/>
      <c r="L19" s="159"/>
    </row>
    <row r="20" spans="1:12" ht="15.75" customHeight="1">
      <c r="A20" s="147"/>
      <c r="B20" s="193"/>
      <c r="C20" s="149"/>
      <c r="D20" s="6" t="s">
        <v>16</v>
      </c>
      <c r="E20" s="71">
        <v>5790.6</v>
      </c>
      <c r="F20" s="71">
        <v>5790.6</v>
      </c>
      <c r="G20" s="72">
        <f>F20/E20*100%</f>
        <v>1</v>
      </c>
      <c r="H20" s="159"/>
      <c r="I20" s="176"/>
      <c r="J20" s="169"/>
      <c r="K20" s="172"/>
      <c r="L20" s="159"/>
    </row>
    <row r="21" spans="1:12" ht="15.75" customHeight="1">
      <c r="A21" s="147"/>
      <c r="B21" s="194"/>
      <c r="C21" s="149"/>
      <c r="D21" s="6" t="s">
        <v>17</v>
      </c>
      <c r="E21" s="71"/>
      <c r="F21" s="71"/>
      <c r="G21" s="72"/>
      <c r="H21" s="159"/>
      <c r="I21" s="176"/>
      <c r="J21" s="169"/>
      <c r="K21" s="172"/>
      <c r="L21" s="159"/>
    </row>
    <row r="22" spans="1:12" ht="15.75" customHeight="1">
      <c r="A22" s="147"/>
      <c r="B22" s="194"/>
      <c r="C22" s="149"/>
      <c r="D22" s="6" t="s">
        <v>18</v>
      </c>
      <c r="E22" s="71"/>
      <c r="F22" s="71"/>
      <c r="G22" s="72"/>
      <c r="H22" s="159"/>
      <c r="I22" s="176"/>
      <c r="J22" s="169"/>
      <c r="K22" s="172"/>
      <c r="L22" s="159"/>
    </row>
    <row r="23" spans="1:12" ht="14.25" customHeight="1">
      <c r="A23" s="147"/>
      <c r="B23" s="195"/>
      <c r="C23" s="150"/>
      <c r="D23" s="6" t="s">
        <v>19</v>
      </c>
      <c r="E23" s="71"/>
      <c r="F23" s="71"/>
      <c r="G23" s="72"/>
      <c r="H23" s="160"/>
      <c r="I23" s="177"/>
      <c r="J23" s="170"/>
      <c r="K23" s="173"/>
      <c r="L23" s="160"/>
    </row>
    <row r="24" spans="1:12" ht="12.75" customHeight="1" hidden="1">
      <c r="A24" s="204" t="s">
        <v>28</v>
      </c>
      <c r="B24" s="192" t="s">
        <v>148</v>
      </c>
      <c r="C24" s="175" t="s">
        <v>154</v>
      </c>
      <c r="D24" s="4" t="s">
        <v>14</v>
      </c>
      <c r="E24" s="151">
        <f>SUM(E26:E29)</f>
        <v>0</v>
      </c>
      <c r="F24" s="151">
        <f>SUM(F26:F29)</f>
        <v>0</v>
      </c>
      <c r="G24" s="196">
        <v>0</v>
      </c>
      <c r="H24" s="158" t="s">
        <v>109</v>
      </c>
      <c r="I24" s="175"/>
      <c r="J24" s="168"/>
      <c r="K24" s="171"/>
      <c r="L24" s="158" t="s">
        <v>98</v>
      </c>
    </row>
    <row r="25" spans="1:12" ht="13.5" customHeight="1" hidden="1">
      <c r="A25" s="205"/>
      <c r="B25" s="193"/>
      <c r="C25" s="176"/>
      <c r="D25" s="5" t="s">
        <v>15</v>
      </c>
      <c r="E25" s="152"/>
      <c r="F25" s="152"/>
      <c r="G25" s="197"/>
      <c r="H25" s="159"/>
      <c r="I25" s="176"/>
      <c r="J25" s="169"/>
      <c r="K25" s="172"/>
      <c r="L25" s="159"/>
    </row>
    <row r="26" spans="1:12" ht="15.75" customHeight="1" hidden="1">
      <c r="A26" s="205"/>
      <c r="B26" s="193"/>
      <c r="C26" s="176"/>
      <c r="D26" s="6" t="s">
        <v>16</v>
      </c>
      <c r="E26" s="71">
        <v>0</v>
      </c>
      <c r="F26" s="71"/>
      <c r="G26" s="71"/>
      <c r="H26" s="159"/>
      <c r="I26" s="176"/>
      <c r="J26" s="169"/>
      <c r="K26" s="172"/>
      <c r="L26" s="159"/>
    </row>
    <row r="27" spans="1:12" ht="15.75" customHeight="1" hidden="1">
      <c r="A27" s="205"/>
      <c r="B27" s="193"/>
      <c r="C27" s="176"/>
      <c r="D27" s="6" t="s">
        <v>17</v>
      </c>
      <c r="E27" s="71"/>
      <c r="F27" s="71"/>
      <c r="G27" s="71"/>
      <c r="H27" s="159"/>
      <c r="I27" s="176"/>
      <c r="J27" s="169"/>
      <c r="K27" s="172"/>
      <c r="L27" s="159"/>
    </row>
    <row r="28" spans="1:12" ht="15.75" customHeight="1" hidden="1">
      <c r="A28" s="205"/>
      <c r="B28" s="193"/>
      <c r="C28" s="176"/>
      <c r="D28" s="6" t="s">
        <v>18</v>
      </c>
      <c r="E28" s="71"/>
      <c r="F28" s="71"/>
      <c r="G28" s="71"/>
      <c r="H28" s="159"/>
      <c r="I28" s="176"/>
      <c r="J28" s="169"/>
      <c r="K28" s="172"/>
      <c r="L28" s="159"/>
    </row>
    <row r="29" spans="1:12" ht="12.75" customHeight="1" hidden="1">
      <c r="A29" s="206"/>
      <c r="B29" s="203"/>
      <c r="C29" s="177"/>
      <c r="D29" s="6" t="s">
        <v>19</v>
      </c>
      <c r="E29" s="71"/>
      <c r="F29" s="71"/>
      <c r="G29" s="71"/>
      <c r="H29" s="160"/>
      <c r="I29" s="177"/>
      <c r="J29" s="170"/>
      <c r="K29" s="173"/>
      <c r="L29" s="160"/>
    </row>
    <row r="30" spans="1:12" ht="12" customHeight="1" hidden="1">
      <c r="A30" s="175" t="s">
        <v>31</v>
      </c>
      <c r="B30" s="192" t="s">
        <v>149</v>
      </c>
      <c r="C30" s="175" t="s">
        <v>154</v>
      </c>
      <c r="D30" s="4" t="s">
        <v>14</v>
      </c>
      <c r="E30" s="151">
        <f>SUM(E32:E35)</f>
        <v>0</v>
      </c>
      <c r="F30" s="151">
        <f>SUM(F32:F35)</f>
        <v>0</v>
      </c>
      <c r="G30" s="196">
        <v>0</v>
      </c>
      <c r="H30" s="158" t="s">
        <v>109</v>
      </c>
      <c r="I30" s="158"/>
      <c r="J30" s="168"/>
      <c r="K30" s="171"/>
      <c r="L30" s="158" t="s">
        <v>98</v>
      </c>
    </row>
    <row r="31" spans="1:12" ht="12.75" customHeight="1" hidden="1">
      <c r="A31" s="176"/>
      <c r="B31" s="193"/>
      <c r="C31" s="176"/>
      <c r="D31" s="5" t="s">
        <v>15</v>
      </c>
      <c r="E31" s="152"/>
      <c r="F31" s="152"/>
      <c r="G31" s="197"/>
      <c r="H31" s="159"/>
      <c r="I31" s="159"/>
      <c r="J31" s="169"/>
      <c r="K31" s="172"/>
      <c r="L31" s="159"/>
    </row>
    <row r="32" spans="1:12" ht="12.75" customHeight="1" hidden="1">
      <c r="A32" s="176"/>
      <c r="B32" s="193"/>
      <c r="C32" s="176"/>
      <c r="D32" s="6" t="s">
        <v>16</v>
      </c>
      <c r="E32" s="71">
        <v>0</v>
      </c>
      <c r="F32" s="71"/>
      <c r="G32" s="72"/>
      <c r="H32" s="159"/>
      <c r="I32" s="159"/>
      <c r="J32" s="169"/>
      <c r="K32" s="172"/>
      <c r="L32" s="159"/>
    </row>
    <row r="33" spans="1:12" ht="12.75" customHeight="1" hidden="1">
      <c r="A33" s="176"/>
      <c r="B33" s="193"/>
      <c r="C33" s="176"/>
      <c r="D33" s="6" t="s">
        <v>17</v>
      </c>
      <c r="E33" s="71"/>
      <c r="F33" s="71"/>
      <c r="G33" s="72"/>
      <c r="H33" s="159"/>
      <c r="I33" s="159"/>
      <c r="J33" s="169"/>
      <c r="K33" s="172"/>
      <c r="L33" s="159"/>
    </row>
    <row r="34" spans="1:12" ht="12.75" customHeight="1" hidden="1">
      <c r="A34" s="176"/>
      <c r="B34" s="193"/>
      <c r="C34" s="176"/>
      <c r="D34" s="6" t="s">
        <v>18</v>
      </c>
      <c r="E34" s="71"/>
      <c r="F34" s="71"/>
      <c r="G34" s="72"/>
      <c r="H34" s="159"/>
      <c r="I34" s="159"/>
      <c r="J34" s="169"/>
      <c r="K34" s="172"/>
      <c r="L34" s="159"/>
    </row>
    <row r="35" spans="1:12" ht="12.75" customHeight="1" hidden="1">
      <c r="A35" s="177"/>
      <c r="B35" s="203"/>
      <c r="C35" s="177"/>
      <c r="D35" s="6" t="s">
        <v>19</v>
      </c>
      <c r="E35" s="71"/>
      <c r="F35" s="71"/>
      <c r="G35" s="72"/>
      <c r="H35" s="160"/>
      <c r="I35" s="160"/>
      <c r="J35" s="170"/>
      <c r="K35" s="173"/>
      <c r="L35" s="160"/>
    </row>
    <row r="36" spans="1:12" ht="12.75" customHeight="1">
      <c r="A36" s="175" t="s">
        <v>99</v>
      </c>
      <c r="B36" s="208" t="s">
        <v>107</v>
      </c>
      <c r="C36" s="148" t="s">
        <v>30</v>
      </c>
      <c r="D36" s="4" t="s">
        <v>14</v>
      </c>
      <c r="E36" s="151">
        <f>SUM(E38:E41)</f>
        <v>21119.7</v>
      </c>
      <c r="F36" s="153">
        <f>SUM(F38:F41)</f>
        <v>21119.7</v>
      </c>
      <c r="G36" s="196">
        <f>F36/E36*100%</f>
        <v>1</v>
      </c>
      <c r="H36" s="158" t="s">
        <v>52</v>
      </c>
      <c r="I36" s="175">
        <v>2</v>
      </c>
      <c r="J36" s="168">
        <v>1</v>
      </c>
      <c r="K36" s="171">
        <f>J36/I36</f>
        <v>0.5</v>
      </c>
      <c r="L36" s="158" t="s">
        <v>98</v>
      </c>
    </row>
    <row r="37" spans="1:12" ht="12.75" customHeight="1">
      <c r="A37" s="176"/>
      <c r="B37" s="209"/>
      <c r="C37" s="149"/>
      <c r="D37" s="5" t="s">
        <v>15</v>
      </c>
      <c r="E37" s="152"/>
      <c r="F37" s="154"/>
      <c r="G37" s="197"/>
      <c r="H37" s="159"/>
      <c r="I37" s="176"/>
      <c r="J37" s="169"/>
      <c r="K37" s="172"/>
      <c r="L37" s="159"/>
    </row>
    <row r="38" spans="1:12" ht="12.75" customHeight="1">
      <c r="A38" s="176"/>
      <c r="B38" s="209"/>
      <c r="C38" s="149"/>
      <c r="D38" s="6" t="s">
        <v>16</v>
      </c>
      <c r="E38" s="71">
        <v>21119.7</v>
      </c>
      <c r="F38" s="71">
        <v>21119.7</v>
      </c>
      <c r="G38" s="72">
        <f>F38/E38*100%</f>
        <v>1</v>
      </c>
      <c r="H38" s="159"/>
      <c r="I38" s="176"/>
      <c r="J38" s="169"/>
      <c r="K38" s="172"/>
      <c r="L38" s="159"/>
    </row>
    <row r="39" spans="1:12" ht="12.75" customHeight="1">
      <c r="A39" s="176"/>
      <c r="B39" s="210"/>
      <c r="C39" s="149"/>
      <c r="D39" s="6" t="s">
        <v>17</v>
      </c>
      <c r="E39" s="71">
        <f>F39</f>
        <v>0</v>
      </c>
      <c r="F39" s="71"/>
      <c r="G39" s="72"/>
      <c r="H39" s="159"/>
      <c r="I39" s="176"/>
      <c r="J39" s="169"/>
      <c r="K39" s="172"/>
      <c r="L39" s="159"/>
    </row>
    <row r="40" spans="1:12" ht="12.75" customHeight="1">
      <c r="A40" s="176"/>
      <c r="B40" s="210"/>
      <c r="C40" s="149"/>
      <c r="D40" s="6" t="s">
        <v>18</v>
      </c>
      <c r="E40" s="71">
        <f>F40</f>
        <v>0</v>
      </c>
      <c r="F40" s="71"/>
      <c r="G40" s="72"/>
      <c r="H40" s="159"/>
      <c r="I40" s="176"/>
      <c r="J40" s="169"/>
      <c r="K40" s="172"/>
      <c r="L40" s="159"/>
    </row>
    <row r="41" spans="1:12" ht="12.75" customHeight="1">
      <c r="A41" s="177"/>
      <c r="B41" s="211"/>
      <c r="C41" s="150"/>
      <c r="D41" s="6" t="s">
        <v>19</v>
      </c>
      <c r="E41" s="71">
        <f>F41</f>
        <v>0</v>
      </c>
      <c r="F41" s="71"/>
      <c r="G41" s="72"/>
      <c r="H41" s="160"/>
      <c r="I41" s="177"/>
      <c r="J41" s="170"/>
      <c r="K41" s="173"/>
      <c r="L41" s="160"/>
    </row>
    <row r="42" spans="1:12" ht="12.75" customHeight="1">
      <c r="A42" s="175" t="s">
        <v>100</v>
      </c>
      <c r="B42" s="192" t="s">
        <v>150</v>
      </c>
      <c r="C42" s="158" t="s">
        <v>30</v>
      </c>
      <c r="D42" s="4" t="s">
        <v>14</v>
      </c>
      <c r="E42" s="151">
        <f>SUM(E44:E47)</f>
        <v>15000</v>
      </c>
      <c r="F42" s="151">
        <f>SUM(F44:F47)</f>
        <v>15000</v>
      </c>
      <c r="G42" s="196">
        <f>F42/E42*100%</f>
        <v>1</v>
      </c>
      <c r="H42" s="158" t="s">
        <v>52</v>
      </c>
      <c r="I42" s="158">
        <v>1</v>
      </c>
      <c r="J42" s="168">
        <v>1</v>
      </c>
      <c r="K42" s="171">
        <f>J42/I42</f>
        <v>1</v>
      </c>
      <c r="L42" s="158" t="s">
        <v>98</v>
      </c>
    </row>
    <row r="43" spans="1:12" ht="12.75" customHeight="1">
      <c r="A43" s="176"/>
      <c r="B43" s="193"/>
      <c r="C43" s="159"/>
      <c r="D43" s="5" t="s">
        <v>15</v>
      </c>
      <c r="E43" s="152"/>
      <c r="F43" s="152"/>
      <c r="G43" s="197"/>
      <c r="H43" s="159"/>
      <c r="I43" s="159"/>
      <c r="J43" s="169"/>
      <c r="K43" s="172"/>
      <c r="L43" s="159"/>
    </row>
    <row r="44" spans="1:12" ht="12.75" customHeight="1">
      <c r="A44" s="176"/>
      <c r="B44" s="193"/>
      <c r="C44" s="159"/>
      <c r="D44" s="6" t="s">
        <v>16</v>
      </c>
      <c r="E44" s="71">
        <v>0</v>
      </c>
      <c r="F44" s="71">
        <v>0</v>
      </c>
      <c r="G44" s="72"/>
      <c r="H44" s="159"/>
      <c r="I44" s="159"/>
      <c r="J44" s="169"/>
      <c r="K44" s="172"/>
      <c r="L44" s="159"/>
    </row>
    <row r="45" spans="1:12" ht="12.75" customHeight="1">
      <c r="A45" s="176"/>
      <c r="B45" s="193"/>
      <c r="C45" s="159"/>
      <c r="D45" s="6" t="s">
        <v>17</v>
      </c>
      <c r="E45" s="71">
        <v>15000</v>
      </c>
      <c r="F45" s="71">
        <v>15000</v>
      </c>
      <c r="G45" s="72">
        <f>F45/E45*100%</f>
        <v>1</v>
      </c>
      <c r="H45" s="159"/>
      <c r="I45" s="159"/>
      <c r="J45" s="169"/>
      <c r="K45" s="172"/>
      <c r="L45" s="159"/>
    </row>
    <row r="46" spans="1:12" ht="12.75" customHeight="1">
      <c r="A46" s="176"/>
      <c r="B46" s="193"/>
      <c r="C46" s="159"/>
      <c r="D46" s="6" t="s">
        <v>18</v>
      </c>
      <c r="E46" s="71"/>
      <c r="F46" s="71"/>
      <c r="G46" s="72"/>
      <c r="H46" s="159"/>
      <c r="I46" s="159"/>
      <c r="J46" s="169"/>
      <c r="K46" s="172"/>
      <c r="L46" s="159"/>
    </row>
    <row r="47" spans="1:12" ht="12.75" customHeight="1">
      <c r="A47" s="177"/>
      <c r="B47" s="203"/>
      <c r="C47" s="160"/>
      <c r="D47" s="6" t="s">
        <v>19</v>
      </c>
      <c r="E47" s="71"/>
      <c r="F47" s="71"/>
      <c r="G47" s="72"/>
      <c r="H47" s="160"/>
      <c r="I47" s="160"/>
      <c r="J47" s="170"/>
      <c r="K47" s="173"/>
      <c r="L47" s="160"/>
    </row>
    <row r="48" spans="1:12" ht="12.75" customHeight="1">
      <c r="A48" s="225" t="s">
        <v>53</v>
      </c>
      <c r="B48" s="226"/>
      <c r="C48" s="227"/>
      <c r="D48" s="4" t="s">
        <v>14</v>
      </c>
      <c r="E48" s="151">
        <f>E12</f>
        <v>41910.3</v>
      </c>
      <c r="F48" s="151">
        <f>F12</f>
        <v>41910.3</v>
      </c>
      <c r="G48" s="196">
        <f>F48/E48*100%</f>
        <v>1</v>
      </c>
      <c r="H48" s="7"/>
      <c r="I48" s="7"/>
      <c r="J48" s="7"/>
      <c r="K48" s="7"/>
      <c r="L48" s="8"/>
    </row>
    <row r="49" spans="1:12" ht="12" customHeight="1">
      <c r="A49" s="228"/>
      <c r="B49" s="229"/>
      <c r="C49" s="230"/>
      <c r="D49" s="5" t="s">
        <v>15</v>
      </c>
      <c r="E49" s="152"/>
      <c r="F49" s="152"/>
      <c r="G49" s="197"/>
      <c r="H49" s="7"/>
      <c r="I49" s="7"/>
      <c r="J49" s="7"/>
      <c r="K49" s="7"/>
      <c r="L49" s="8"/>
    </row>
    <row r="50" spans="1:12" ht="15.75" customHeight="1">
      <c r="A50" s="228"/>
      <c r="B50" s="229"/>
      <c r="C50" s="230"/>
      <c r="D50" s="6" t="s">
        <v>16</v>
      </c>
      <c r="E50" s="71">
        <f>E14</f>
        <v>26910.300000000003</v>
      </c>
      <c r="F50" s="71">
        <f>F14</f>
        <v>26910.300000000003</v>
      </c>
      <c r="G50" s="74">
        <f>F50/E50*100%</f>
        <v>1</v>
      </c>
      <c r="H50" s="7"/>
      <c r="I50" s="7"/>
      <c r="J50" s="7"/>
      <c r="K50" s="7"/>
      <c r="L50" s="8"/>
    </row>
    <row r="51" spans="1:12" ht="15.75" customHeight="1">
      <c r="A51" s="228"/>
      <c r="B51" s="229"/>
      <c r="C51" s="230"/>
      <c r="D51" s="6" t="s">
        <v>17</v>
      </c>
      <c r="E51" s="71">
        <f aca="true" t="shared" si="1" ref="E51:F53">E15</f>
        <v>15000</v>
      </c>
      <c r="F51" s="71">
        <f t="shared" si="1"/>
        <v>15000</v>
      </c>
      <c r="G51" s="72">
        <f>F51/E51*100%</f>
        <v>1</v>
      </c>
      <c r="H51" s="7"/>
      <c r="I51" s="7"/>
      <c r="J51" s="7"/>
      <c r="K51" s="7"/>
      <c r="L51" s="8"/>
    </row>
    <row r="52" spans="1:12" ht="15.75" customHeight="1">
      <c r="A52" s="228"/>
      <c r="B52" s="229"/>
      <c r="C52" s="230"/>
      <c r="D52" s="6" t="s">
        <v>18</v>
      </c>
      <c r="E52" s="71">
        <f t="shared" si="1"/>
        <v>0</v>
      </c>
      <c r="F52" s="71">
        <f t="shared" si="1"/>
        <v>0</v>
      </c>
      <c r="G52" s="74"/>
      <c r="H52" s="7"/>
      <c r="I52" s="7"/>
      <c r="J52" s="7"/>
      <c r="K52" s="7"/>
      <c r="L52" s="8"/>
    </row>
    <row r="53" spans="1:12" ht="15.75" customHeight="1">
      <c r="A53" s="231"/>
      <c r="B53" s="232"/>
      <c r="C53" s="233"/>
      <c r="D53" s="6" t="s">
        <v>19</v>
      </c>
      <c r="E53" s="71">
        <f t="shared" si="1"/>
        <v>0</v>
      </c>
      <c r="F53" s="71">
        <f t="shared" si="1"/>
        <v>0</v>
      </c>
      <c r="G53" s="74"/>
      <c r="H53" s="7"/>
      <c r="I53" s="7"/>
      <c r="J53" s="7"/>
      <c r="K53" s="7"/>
      <c r="L53" s="8"/>
    </row>
    <row r="54" spans="1:12" s="27" customFormat="1" ht="14.25" customHeight="1">
      <c r="A54" s="235" t="s">
        <v>23</v>
      </c>
      <c r="B54" s="235"/>
      <c r="C54" s="235"/>
      <c r="D54" s="69" t="s">
        <v>14</v>
      </c>
      <c r="E54" s="71">
        <f>E56+E57+E58+E59</f>
        <v>18076.4</v>
      </c>
      <c r="F54" s="71">
        <f>F56+F57+F58+F59</f>
        <v>18076.4</v>
      </c>
      <c r="G54" s="236">
        <f>F54/E54</f>
        <v>1</v>
      </c>
      <c r="H54" s="158" t="s">
        <v>52</v>
      </c>
      <c r="I54" s="175">
        <v>2</v>
      </c>
      <c r="J54" s="168">
        <v>2</v>
      </c>
      <c r="K54" s="171">
        <f>J54/I54</f>
        <v>1</v>
      </c>
      <c r="L54" s="158" t="s">
        <v>98</v>
      </c>
    </row>
    <row r="55" spans="1:12" s="27" customFormat="1" ht="14.25" customHeight="1">
      <c r="A55" s="235"/>
      <c r="B55" s="235"/>
      <c r="C55" s="235"/>
      <c r="D55" s="69" t="s">
        <v>15</v>
      </c>
      <c r="E55" s="71"/>
      <c r="F55" s="71"/>
      <c r="G55" s="236"/>
      <c r="H55" s="159"/>
      <c r="I55" s="176"/>
      <c r="J55" s="169"/>
      <c r="K55" s="172"/>
      <c r="L55" s="159"/>
    </row>
    <row r="56" spans="1:12" s="27" customFormat="1" ht="14.25" customHeight="1">
      <c r="A56" s="235"/>
      <c r="B56" s="235"/>
      <c r="C56" s="235"/>
      <c r="D56" s="69" t="s">
        <v>16</v>
      </c>
      <c r="E56" s="71">
        <v>3076.4</v>
      </c>
      <c r="F56" s="71">
        <v>3076.4</v>
      </c>
      <c r="G56" s="236"/>
      <c r="H56" s="159"/>
      <c r="I56" s="176"/>
      <c r="J56" s="169"/>
      <c r="K56" s="172"/>
      <c r="L56" s="159"/>
    </row>
    <row r="57" spans="1:12" s="27" customFormat="1" ht="14.25" customHeight="1">
      <c r="A57" s="235"/>
      <c r="B57" s="235"/>
      <c r="C57" s="235"/>
      <c r="D57" s="69" t="s">
        <v>17</v>
      </c>
      <c r="E57" s="71">
        <v>15000</v>
      </c>
      <c r="F57" s="71">
        <v>15000</v>
      </c>
      <c r="G57" s="236"/>
      <c r="H57" s="159"/>
      <c r="I57" s="176"/>
      <c r="J57" s="169"/>
      <c r="K57" s="172"/>
      <c r="L57" s="159"/>
    </row>
    <row r="58" spans="1:12" s="27" customFormat="1" ht="14.25" customHeight="1">
      <c r="A58" s="235"/>
      <c r="B58" s="235"/>
      <c r="C58" s="235"/>
      <c r="D58" s="69" t="s">
        <v>18</v>
      </c>
      <c r="E58" s="71">
        <v>0</v>
      </c>
      <c r="F58" s="71">
        <v>0</v>
      </c>
      <c r="G58" s="236"/>
      <c r="H58" s="159"/>
      <c r="I58" s="176"/>
      <c r="J58" s="169"/>
      <c r="K58" s="172"/>
      <c r="L58" s="159"/>
    </row>
    <row r="59" spans="1:12" s="27" customFormat="1" ht="14.25" customHeight="1">
      <c r="A59" s="235"/>
      <c r="B59" s="235"/>
      <c r="C59" s="235"/>
      <c r="D59" s="69" t="s">
        <v>19</v>
      </c>
      <c r="E59" s="75">
        <f>E65+E71+E77</f>
        <v>0</v>
      </c>
      <c r="F59" s="75">
        <f>F65+F71+F77</f>
        <v>0</v>
      </c>
      <c r="G59" s="236"/>
      <c r="H59" s="160"/>
      <c r="I59" s="177"/>
      <c r="J59" s="170"/>
      <c r="K59" s="173"/>
      <c r="L59" s="160"/>
    </row>
    <row r="60" spans="1:12" s="27" customFormat="1" ht="11.25" customHeight="1">
      <c r="A60" s="212" t="s">
        <v>145</v>
      </c>
      <c r="B60" s="213"/>
      <c r="C60" s="214"/>
      <c r="D60" s="28" t="s">
        <v>14</v>
      </c>
      <c r="E60" s="221">
        <f>SUM(E62:E65)</f>
        <v>18076.4</v>
      </c>
      <c r="F60" s="181">
        <f>SUM(F62:F65)</f>
        <v>18076.4</v>
      </c>
      <c r="G60" s="196">
        <f>F60/E60*100%</f>
        <v>1</v>
      </c>
      <c r="H60" s="158" t="s">
        <v>52</v>
      </c>
      <c r="I60" s="175">
        <v>2</v>
      </c>
      <c r="J60" s="168">
        <v>2</v>
      </c>
      <c r="K60" s="171">
        <f>J60/I60</f>
        <v>1</v>
      </c>
      <c r="L60" s="158" t="s">
        <v>98</v>
      </c>
    </row>
    <row r="61" spans="1:12" s="27" customFormat="1" ht="13.5" customHeight="1">
      <c r="A61" s="215"/>
      <c r="B61" s="216"/>
      <c r="C61" s="217"/>
      <c r="D61" s="29" t="s">
        <v>15</v>
      </c>
      <c r="E61" s="222"/>
      <c r="F61" s="182"/>
      <c r="G61" s="197"/>
      <c r="H61" s="159"/>
      <c r="I61" s="176"/>
      <c r="J61" s="169"/>
      <c r="K61" s="172"/>
      <c r="L61" s="159"/>
    </row>
    <row r="62" spans="1:12" s="27" customFormat="1" ht="14.25" customHeight="1">
      <c r="A62" s="215"/>
      <c r="B62" s="216"/>
      <c r="C62" s="217"/>
      <c r="D62" s="30" t="s">
        <v>16</v>
      </c>
      <c r="E62" s="76">
        <v>3076.4</v>
      </c>
      <c r="F62" s="76">
        <v>3076.4</v>
      </c>
      <c r="G62" s="72">
        <f>F62/E62*100%</f>
        <v>1</v>
      </c>
      <c r="H62" s="159"/>
      <c r="I62" s="176"/>
      <c r="J62" s="169"/>
      <c r="K62" s="172"/>
      <c r="L62" s="159"/>
    </row>
    <row r="63" spans="1:12" s="27" customFormat="1" ht="14.25" customHeight="1">
      <c r="A63" s="215"/>
      <c r="B63" s="216"/>
      <c r="C63" s="217"/>
      <c r="D63" s="30" t="s">
        <v>17</v>
      </c>
      <c r="E63" s="76">
        <v>15000</v>
      </c>
      <c r="F63" s="76">
        <v>15000</v>
      </c>
      <c r="G63" s="72">
        <f>F63/E63*100%</f>
        <v>1</v>
      </c>
      <c r="H63" s="159"/>
      <c r="I63" s="176"/>
      <c r="J63" s="169"/>
      <c r="K63" s="172"/>
      <c r="L63" s="159"/>
    </row>
    <row r="64" spans="1:12" s="27" customFormat="1" ht="14.25" customHeight="1">
      <c r="A64" s="215"/>
      <c r="B64" s="216"/>
      <c r="C64" s="217"/>
      <c r="D64" s="30" t="s">
        <v>18</v>
      </c>
      <c r="E64" s="76">
        <f>F64</f>
        <v>0</v>
      </c>
      <c r="F64" s="76">
        <v>0</v>
      </c>
      <c r="G64" s="72">
        <v>0</v>
      </c>
      <c r="H64" s="159"/>
      <c r="I64" s="176"/>
      <c r="J64" s="169"/>
      <c r="K64" s="172"/>
      <c r="L64" s="159"/>
    </row>
    <row r="65" spans="1:12" s="27" customFormat="1" ht="14.25" customHeight="1">
      <c r="A65" s="218"/>
      <c r="B65" s="219"/>
      <c r="C65" s="220"/>
      <c r="D65" s="30" t="s">
        <v>19</v>
      </c>
      <c r="E65" s="76">
        <f>F65</f>
        <v>0</v>
      </c>
      <c r="F65" s="76">
        <v>0</v>
      </c>
      <c r="G65" s="72">
        <v>0</v>
      </c>
      <c r="H65" s="160"/>
      <c r="I65" s="177"/>
      <c r="J65" s="170"/>
      <c r="K65" s="173"/>
      <c r="L65" s="160"/>
    </row>
    <row r="66" spans="1:12" s="27" customFormat="1" ht="14.25" customHeight="1">
      <c r="A66" s="223" t="s">
        <v>25</v>
      </c>
      <c r="B66" s="224"/>
      <c r="C66" s="224"/>
      <c r="D66" s="23" t="s">
        <v>16</v>
      </c>
      <c r="E66" s="76"/>
      <c r="F66" s="76"/>
      <c r="G66" s="72"/>
      <c r="H66" s="24"/>
      <c r="I66" s="25"/>
      <c r="J66" s="25"/>
      <c r="K66" s="26"/>
      <c r="L66" s="34"/>
    </row>
    <row r="67" spans="1:12" s="27" customFormat="1" ht="14.25" customHeight="1">
      <c r="A67" s="223" t="s">
        <v>54</v>
      </c>
      <c r="B67" s="224"/>
      <c r="C67" s="224"/>
      <c r="D67" s="23"/>
      <c r="E67" s="76"/>
      <c r="F67" s="76"/>
      <c r="G67" s="77"/>
      <c r="H67" s="24"/>
      <c r="I67" s="25"/>
      <c r="J67" s="25"/>
      <c r="K67" s="26"/>
      <c r="L67" s="34"/>
    </row>
    <row r="68" spans="1:12" s="1" customFormat="1" ht="12.75">
      <c r="A68" s="14"/>
      <c r="B68" s="10"/>
      <c r="C68" s="10"/>
      <c r="D68" s="10"/>
      <c r="E68" s="9"/>
      <c r="F68" s="9"/>
      <c r="G68" s="9"/>
      <c r="H68" s="10"/>
      <c r="I68" s="11"/>
      <c r="J68" s="11"/>
      <c r="K68" s="12"/>
      <c r="L68" s="33"/>
    </row>
    <row r="69" spans="1:12" s="1" customFormat="1" ht="12.75">
      <c r="A69" s="14"/>
      <c r="B69" s="10"/>
      <c r="C69" s="10"/>
      <c r="D69" s="10"/>
      <c r="E69" s="9"/>
      <c r="F69" s="9"/>
      <c r="G69" s="9"/>
      <c r="H69" s="10"/>
      <c r="I69" s="11"/>
      <c r="J69" s="11"/>
      <c r="K69" s="12"/>
      <c r="L69" s="33"/>
    </row>
    <row r="70" spans="1:12" s="1" customFormat="1" ht="8.25" customHeight="1">
      <c r="A70" s="31"/>
      <c r="B70" s="32"/>
      <c r="C70" s="10"/>
      <c r="D70" s="10"/>
      <c r="E70" s="9"/>
      <c r="F70" s="9"/>
      <c r="G70" s="9"/>
      <c r="H70" s="10"/>
      <c r="I70" s="11"/>
      <c r="J70" s="11"/>
      <c r="K70" s="12"/>
      <c r="L70" s="33"/>
    </row>
    <row r="71" spans="1:12" s="1" customFormat="1" ht="8.25" customHeight="1">
      <c r="A71" s="31"/>
      <c r="B71" s="234"/>
      <c r="C71" s="10"/>
      <c r="D71" s="10"/>
      <c r="E71" s="9"/>
      <c r="F71" s="9"/>
      <c r="G71" s="9"/>
      <c r="H71" s="10"/>
      <c r="I71" s="11"/>
      <c r="J71" s="11"/>
      <c r="K71" s="12"/>
      <c r="L71" s="33"/>
    </row>
    <row r="72" spans="1:12" s="1" customFormat="1" ht="8.25" customHeight="1">
      <c r="A72" s="31"/>
      <c r="B72" s="234"/>
      <c r="C72" s="10"/>
      <c r="D72" s="10"/>
      <c r="E72" s="9"/>
      <c r="F72" s="9"/>
      <c r="G72" s="9"/>
      <c r="H72" s="10"/>
      <c r="I72" s="11"/>
      <c r="J72" s="11"/>
      <c r="K72" s="12"/>
      <c r="L72" s="33"/>
    </row>
    <row r="73" spans="1:12" s="1" customFormat="1" ht="12.75">
      <c r="A73" s="14"/>
      <c r="B73" s="10"/>
      <c r="C73" s="10"/>
      <c r="D73" s="10"/>
      <c r="E73" s="9"/>
      <c r="F73" s="9"/>
      <c r="G73" s="9"/>
      <c r="H73" s="10"/>
      <c r="I73" s="11"/>
      <c r="J73" s="11"/>
      <c r="K73" s="12"/>
      <c r="L73" s="33"/>
    </row>
    <row r="74" spans="1:12" s="1" customFormat="1" ht="12.75">
      <c r="A74" s="14"/>
      <c r="B74" s="10"/>
      <c r="C74" s="10"/>
      <c r="D74" s="10"/>
      <c r="E74" s="9"/>
      <c r="F74" s="9"/>
      <c r="G74" s="9"/>
      <c r="H74" s="10"/>
      <c r="I74" s="11"/>
      <c r="J74" s="11"/>
      <c r="K74" s="12"/>
      <c r="L74" s="33"/>
    </row>
    <row r="75" spans="1:12" s="1" customFormat="1" ht="12.75">
      <c r="A75" s="14"/>
      <c r="B75" s="10"/>
      <c r="C75" s="10"/>
      <c r="D75" s="10"/>
      <c r="E75" s="9"/>
      <c r="F75" s="9"/>
      <c r="G75" s="9"/>
      <c r="H75" s="10"/>
      <c r="I75" s="11"/>
      <c r="J75" s="11"/>
      <c r="K75" s="12"/>
      <c r="L75" s="33"/>
    </row>
    <row r="76" spans="1:12" s="1" customFormat="1" ht="12.75">
      <c r="A76" s="14"/>
      <c r="B76" s="10"/>
      <c r="C76" s="10"/>
      <c r="D76" s="10"/>
      <c r="E76" s="9"/>
      <c r="F76" s="9"/>
      <c r="G76" s="9"/>
      <c r="H76" s="10"/>
      <c r="I76" s="11"/>
      <c r="J76" s="11"/>
      <c r="K76" s="12"/>
      <c r="L76" s="33"/>
    </row>
    <row r="77" spans="1:12" s="1" customFormat="1" ht="12.75">
      <c r="A77" s="14"/>
      <c r="B77" s="10"/>
      <c r="C77" s="10"/>
      <c r="D77" s="10"/>
      <c r="E77" s="9"/>
      <c r="F77" s="9"/>
      <c r="G77" s="9"/>
      <c r="H77" s="10"/>
      <c r="I77" s="11"/>
      <c r="J77" s="11"/>
      <c r="K77" s="12"/>
      <c r="L77" s="33"/>
    </row>
    <row r="78" spans="1:12" s="1" customFormat="1" ht="12.75">
      <c r="A78" s="14"/>
      <c r="B78" s="10"/>
      <c r="C78" s="10"/>
      <c r="D78" s="10"/>
      <c r="E78" s="9"/>
      <c r="F78" s="9"/>
      <c r="G78" s="9"/>
      <c r="H78" s="10"/>
      <c r="I78" s="11"/>
      <c r="J78" s="11"/>
      <c r="K78" s="12"/>
      <c r="L78" s="33"/>
    </row>
    <row r="79" spans="1:12" s="1" customFormat="1" ht="12.75">
      <c r="A79" s="14"/>
      <c r="B79" s="10"/>
      <c r="C79" s="10"/>
      <c r="D79" s="10"/>
      <c r="E79" s="9"/>
      <c r="F79" s="9"/>
      <c r="G79" s="9"/>
      <c r="H79" s="10"/>
      <c r="I79" s="11"/>
      <c r="J79" s="11"/>
      <c r="K79" s="12"/>
      <c r="L79" s="33"/>
    </row>
    <row r="80" spans="1:12" s="1" customFormat="1" ht="12.75">
      <c r="A80" s="14"/>
      <c r="B80" s="10"/>
      <c r="C80" s="10"/>
      <c r="D80" s="10"/>
      <c r="E80" s="9"/>
      <c r="F80" s="9"/>
      <c r="G80" s="9"/>
      <c r="H80" s="10"/>
      <c r="I80" s="11"/>
      <c r="J80" s="11"/>
      <c r="K80" s="12"/>
      <c r="L80" s="33"/>
    </row>
    <row r="81" spans="1:12" s="1" customFormat="1" ht="12.75">
      <c r="A81" s="14"/>
      <c r="B81" s="10"/>
      <c r="C81" s="10"/>
      <c r="D81" s="10"/>
      <c r="E81" s="9"/>
      <c r="F81" s="9"/>
      <c r="G81" s="9"/>
      <c r="H81" s="10"/>
      <c r="I81" s="11"/>
      <c r="J81" s="11"/>
      <c r="K81" s="12"/>
      <c r="L81" s="33"/>
    </row>
    <row r="82" spans="1:12" s="1" customFormat="1" ht="12.75">
      <c r="A82" s="14"/>
      <c r="B82" s="10"/>
      <c r="C82" s="10"/>
      <c r="D82" s="10"/>
      <c r="E82" s="9"/>
      <c r="F82" s="9"/>
      <c r="G82" s="9"/>
      <c r="H82" s="10"/>
      <c r="I82" s="11"/>
      <c r="J82" s="11"/>
      <c r="K82" s="12"/>
      <c r="L82" s="33"/>
    </row>
    <row r="83" spans="1:12" s="1" customFormat="1" ht="12.75">
      <c r="A83" s="14"/>
      <c r="B83" s="10"/>
      <c r="C83" s="10"/>
      <c r="D83" s="10"/>
      <c r="E83" s="9"/>
      <c r="F83" s="9"/>
      <c r="G83" s="9"/>
      <c r="H83" s="10"/>
      <c r="I83" s="11"/>
      <c r="J83" s="11"/>
      <c r="K83" s="12"/>
      <c r="L83" s="33"/>
    </row>
    <row r="84" spans="1:12" s="1" customFormat="1" ht="12.75">
      <c r="A84" s="14"/>
      <c r="B84" s="10"/>
      <c r="C84" s="10"/>
      <c r="D84" s="10"/>
      <c r="E84" s="9"/>
      <c r="F84" s="9"/>
      <c r="G84" s="9"/>
      <c r="H84" s="10"/>
      <c r="I84" s="11"/>
      <c r="J84" s="11"/>
      <c r="K84" s="12"/>
      <c r="L84" s="33"/>
    </row>
    <row r="85" spans="1:12" s="1" customFormat="1" ht="12.75">
      <c r="A85" s="14"/>
      <c r="B85" s="10"/>
      <c r="C85" s="10"/>
      <c r="D85" s="10"/>
      <c r="E85" s="9"/>
      <c r="F85" s="9"/>
      <c r="G85" s="9"/>
      <c r="H85" s="10"/>
      <c r="I85" s="11"/>
      <c r="J85" s="11"/>
      <c r="K85" s="12"/>
      <c r="L85" s="33"/>
    </row>
    <row r="86" spans="1:12" s="1" customFormat="1" ht="12.75">
      <c r="A86" s="14"/>
      <c r="B86" s="10"/>
      <c r="C86" s="10"/>
      <c r="D86" s="10"/>
      <c r="E86" s="9"/>
      <c r="F86" s="9"/>
      <c r="G86" s="9"/>
      <c r="H86" s="10"/>
      <c r="I86" s="11"/>
      <c r="J86" s="11"/>
      <c r="K86" s="12"/>
      <c r="L86" s="33"/>
    </row>
    <row r="87" spans="1:12" s="1" customFormat="1" ht="12.75">
      <c r="A87" s="14"/>
      <c r="B87" s="10"/>
      <c r="C87" s="10"/>
      <c r="D87" s="10"/>
      <c r="E87" s="9"/>
      <c r="F87" s="9"/>
      <c r="G87" s="9"/>
      <c r="H87" s="10"/>
      <c r="I87" s="11"/>
      <c r="J87" s="11"/>
      <c r="K87" s="12"/>
      <c r="L87" s="33"/>
    </row>
    <row r="88" spans="1:12" s="1" customFormat="1" ht="12.75">
      <c r="A88" s="14"/>
      <c r="B88" s="10"/>
      <c r="C88" s="10"/>
      <c r="D88" s="10"/>
      <c r="E88" s="9"/>
      <c r="F88" s="9"/>
      <c r="G88" s="9"/>
      <c r="H88" s="10"/>
      <c r="I88" s="11"/>
      <c r="J88" s="11"/>
      <c r="K88" s="12"/>
      <c r="L88" s="33"/>
    </row>
    <row r="89" spans="1:12" s="1" customFormat="1" ht="12.75">
      <c r="A89" s="14"/>
      <c r="B89" s="10"/>
      <c r="C89" s="10"/>
      <c r="D89" s="10"/>
      <c r="E89" s="9"/>
      <c r="F89" s="9"/>
      <c r="G89" s="9"/>
      <c r="H89" s="10"/>
      <c r="I89" s="11"/>
      <c r="J89" s="11"/>
      <c r="K89" s="12"/>
      <c r="L89" s="33"/>
    </row>
    <row r="90" spans="1:12" s="1" customFormat="1" ht="12.75">
      <c r="A90" s="14"/>
      <c r="B90" s="10"/>
      <c r="C90" s="10"/>
      <c r="D90" s="10"/>
      <c r="E90" s="9"/>
      <c r="F90" s="9"/>
      <c r="G90" s="9"/>
      <c r="H90" s="10"/>
      <c r="I90" s="11"/>
      <c r="J90" s="11"/>
      <c r="K90" s="12"/>
      <c r="L90" s="33"/>
    </row>
    <row r="91" spans="1:12" s="1" customFormat="1" ht="12.75">
      <c r="A91" s="14"/>
      <c r="B91" s="10"/>
      <c r="C91" s="10"/>
      <c r="D91" s="10"/>
      <c r="E91" s="9"/>
      <c r="F91" s="9"/>
      <c r="G91" s="9"/>
      <c r="H91" s="10"/>
      <c r="I91" s="11"/>
      <c r="J91" s="11"/>
      <c r="K91" s="12"/>
      <c r="L91" s="33"/>
    </row>
    <row r="92" spans="1:12" s="1" customFormat="1" ht="12.75">
      <c r="A92" s="14"/>
      <c r="B92" s="10"/>
      <c r="C92" s="10"/>
      <c r="D92" s="10"/>
      <c r="E92" s="9"/>
      <c r="F92" s="9"/>
      <c r="G92" s="9"/>
      <c r="H92" s="10"/>
      <c r="I92" s="11"/>
      <c r="J92" s="11"/>
      <c r="K92" s="12"/>
      <c r="L92" s="33"/>
    </row>
    <row r="93" spans="1:12" s="1" customFormat="1" ht="12.75">
      <c r="A93" s="14"/>
      <c r="B93" s="10"/>
      <c r="C93" s="10"/>
      <c r="D93" s="10"/>
      <c r="E93" s="9"/>
      <c r="F93" s="9"/>
      <c r="G93" s="9"/>
      <c r="H93" s="10"/>
      <c r="I93" s="11"/>
      <c r="J93" s="11"/>
      <c r="K93" s="12"/>
      <c r="L93" s="33"/>
    </row>
    <row r="94" spans="1:12" s="1" customFormat="1" ht="12.75">
      <c r="A94" s="14"/>
      <c r="B94" s="10"/>
      <c r="C94" s="10"/>
      <c r="D94" s="10"/>
      <c r="E94" s="9"/>
      <c r="F94" s="9"/>
      <c r="G94" s="9"/>
      <c r="H94" s="10"/>
      <c r="I94" s="11"/>
      <c r="J94" s="11"/>
      <c r="K94" s="12"/>
      <c r="L94" s="33"/>
    </row>
    <row r="95" spans="1:12" s="1" customFormat="1" ht="12.75">
      <c r="A95" s="14"/>
      <c r="B95" s="10"/>
      <c r="C95" s="10"/>
      <c r="D95" s="10"/>
      <c r="E95" s="9"/>
      <c r="F95" s="9"/>
      <c r="G95" s="9"/>
      <c r="H95" s="10"/>
      <c r="I95" s="11"/>
      <c r="J95" s="11"/>
      <c r="K95" s="12"/>
      <c r="L95" s="33"/>
    </row>
    <row r="96" spans="1:12" s="1" customFormat="1" ht="12.75">
      <c r="A96" s="14"/>
      <c r="B96" s="10"/>
      <c r="C96" s="10"/>
      <c r="D96" s="10"/>
      <c r="E96" s="9"/>
      <c r="F96" s="9"/>
      <c r="G96" s="9"/>
      <c r="H96" s="10"/>
      <c r="I96" s="11"/>
      <c r="J96" s="11"/>
      <c r="K96" s="12"/>
      <c r="L96" s="33"/>
    </row>
  </sheetData>
  <sheetProtection/>
  <mergeCells count="109">
    <mergeCell ref="A48:C53"/>
    <mergeCell ref="E48:E49"/>
    <mergeCell ref="F48:F49"/>
    <mergeCell ref="G48:G49"/>
    <mergeCell ref="A67:C67"/>
    <mergeCell ref="B71:B72"/>
    <mergeCell ref="A54:C59"/>
    <mergeCell ref="G54:G59"/>
    <mergeCell ref="H54:H59"/>
    <mergeCell ref="A60:C65"/>
    <mergeCell ref="G60:G61"/>
    <mergeCell ref="H60:H65"/>
    <mergeCell ref="E60:E61"/>
    <mergeCell ref="A66:C66"/>
    <mergeCell ref="K54:K59"/>
    <mergeCell ref="G42:G43"/>
    <mergeCell ref="H42:H47"/>
    <mergeCell ref="I42:I47"/>
    <mergeCell ref="I54:I59"/>
    <mergeCell ref="A42:A47"/>
    <mergeCell ref="B42:B47"/>
    <mergeCell ref="C42:C47"/>
    <mergeCell ref="E42:E43"/>
    <mergeCell ref="F42:F43"/>
    <mergeCell ref="L42:L47"/>
    <mergeCell ref="G36:G37"/>
    <mergeCell ref="H36:H41"/>
    <mergeCell ref="I36:I41"/>
    <mergeCell ref="J36:J41"/>
    <mergeCell ref="K36:K41"/>
    <mergeCell ref="L36:L41"/>
    <mergeCell ref="L30:L35"/>
    <mergeCell ref="A36:A41"/>
    <mergeCell ref="B36:B41"/>
    <mergeCell ref="C36:C41"/>
    <mergeCell ref="E36:E37"/>
    <mergeCell ref="F36:F37"/>
    <mergeCell ref="G30:G31"/>
    <mergeCell ref="A18:A23"/>
    <mergeCell ref="J30:J35"/>
    <mergeCell ref="H24:H29"/>
    <mergeCell ref="G24:G25"/>
    <mergeCell ref="K30:K35"/>
    <mergeCell ref="F18:F19"/>
    <mergeCell ref="I24:I29"/>
    <mergeCell ref="B24:B29"/>
    <mergeCell ref="A24:A29"/>
    <mergeCell ref="C24:C29"/>
    <mergeCell ref="E18:E19"/>
    <mergeCell ref="B18:B23"/>
    <mergeCell ref="C18:C23"/>
    <mergeCell ref="G18:G19"/>
    <mergeCell ref="H18:H23"/>
    <mergeCell ref="A9:A11"/>
    <mergeCell ref="A30:A35"/>
    <mergeCell ref="B30:B35"/>
    <mergeCell ref="C30:C35"/>
    <mergeCell ref="E30:E31"/>
    <mergeCell ref="F30:F31"/>
    <mergeCell ref="J12:J17"/>
    <mergeCell ref="F24:F25"/>
    <mergeCell ref="E24:E25"/>
    <mergeCell ref="J54:J59"/>
    <mergeCell ref="J42:J47"/>
    <mergeCell ref="K42:K47"/>
    <mergeCell ref="J24:J29"/>
    <mergeCell ref="K24:K29"/>
    <mergeCell ref="H30:H35"/>
    <mergeCell ref="I30:I35"/>
    <mergeCell ref="L60:L65"/>
    <mergeCell ref="F60:F61"/>
    <mergeCell ref="I60:I65"/>
    <mergeCell ref="J60:J65"/>
    <mergeCell ref="K60:K65"/>
    <mergeCell ref="L18:L23"/>
    <mergeCell ref="I18:I23"/>
    <mergeCell ref="K18:K23"/>
    <mergeCell ref="L54:L59"/>
    <mergeCell ref="L24:L29"/>
    <mergeCell ref="J18:J23"/>
    <mergeCell ref="K12:K17"/>
    <mergeCell ref="A1:L1"/>
    <mergeCell ref="A2:L2"/>
    <mergeCell ref="A3:L3"/>
    <mergeCell ref="H12:H17"/>
    <mergeCell ref="I12:I17"/>
    <mergeCell ref="B4:B6"/>
    <mergeCell ref="H4:K4"/>
    <mergeCell ref="G5:G6"/>
    <mergeCell ref="K5:K6"/>
    <mergeCell ref="L12:L17"/>
    <mergeCell ref="L4:L6"/>
    <mergeCell ref="C4:C6"/>
    <mergeCell ref="D4:D6"/>
    <mergeCell ref="E4:G4"/>
    <mergeCell ref="L8:L11"/>
    <mergeCell ref="H5:H6"/>
    <mergeCell ref="I5:I6"/>
    <mergeCell ref="J5:J6"/>
    <mergeCell ref="A4:A6"/>
    <mergeCell ref="A12:A17"/>
    <mergeCell ref="C12:C17"/>
    <mergeCell ref="E12:E13"/>
    <mergeCell ref="F12:F13"/>
    <mergeCell ref="E5:E6"/>
    <mergeCell ref="F5:F6"/>
    <mergeCell ref="B8:G11"/>
    <mergeCell ref="B12:B17"/>
    <mergeCell ref="G12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rowBreaks count="1" manualBreakCount="1">
    <brk id="70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view="pageBreakPreview" zoomScale="60" zoomScaleNormal="90" zoomScalePageLayoutView="50" workbookViewId="0" topLeftCell="A43">
      <selection activeCell="G58" sqref="G58"/>
    </sheetView>
  </sheetViews>
  <sheetFormatPr defaultColWidth="9.140625" defaultRowHeight="15"/>
  <cols>
    <col min="1" max="1" width="4.7109375" style="17" customWidth="1"/>
    <col min="2" max="2" width="9.140625" style="17" customWidth="1"/>
    <col min="3" max="3" width="24.57421875" style="17" customWidth="1"/>
    <col min="4" max="4" width="12.140625" style="17" customWidth="1"/>
    <col min="5" max="5" width="11.8515625" style="17" customWidth="1"/>
    <col min="6" max="6" width="13.57421875" style="56" customWidth="1"/>
    <col min="7" max="7" width="11.140625" style="56" customWidth="1"/>
    <col min="8" max="8" width="15.00390625" style="56" customWidth="1"/>
    <col min="9" max="9" width="32.421875" style="17" customWidth="1"/>
    <col min="10" max="10" width="10.421875" style="17" customWidth="1"/>
    <col min="11" max="11" width="11.421875" style="17" customWidth="1"/>
    <col min="12" max="12" width="12.8515625" style="56" customWidth="1"/>
    <col min="13" max="13" width="28.57421875" style="17" customWidth="1"/>
    <col min="14" max="16384" width="9.140625" style="17" customWidth="1"/>
  </cols>
  <sheetData>
    <row r="1" spans="1:13" ht="15.7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5.75" customHeight="1">
      <c r="A2" s="114" t="s">
        <v>147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>
      <c r="A3" s="142" t="s">
        <v>92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5.75" customHeight="1">
      <c r="A4" s="174" t="s">
        <v>160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ht="15.75">
      <c r="A5" s="55"/>
    </row>
    <row r="6" spans="1:13" ht="30" customHeight="1">
      <c r="A6" s="51" t="s">
        <v>94</v>
      </c>
      <c r="B6" s="235" t="s">
        <v>1</v>
      </c>
      <c r="C6" s="235"/>
      <c r="D6" s="235" t="s">
        <v>2</v>
      </c>
      <c r="E6" s="235" t="s">
        <v>3</v>
      </c>
      <c r="F6" s="235" t="s">
        <v>4</v>
      </c>
      <c r="G6" s="235"/>
      <c r="H6" s="235" t="s">
        <v>95</v>
      </c>
      <c r="I6" s="235" t="s">
        <v>5</v>
      </c>
      <c r="J6" s="235"/>
      <c r="K6" s="235"/>
      <c r="L6" s="235"/>
      <c r="M6" s="235" t="s">
        <v>96</v>
      </c>
    </row>
    <row r="7" spans="1:13" ht="47.25" customHeight="1">
      <c r="A7" s="51"/>
      <c r="B7" s="235"/>
      <c r="C7" s="235"/>
      <c r="D7" s="235"/>
      <c r="E7" s="235"/>
      <c r="F7" s="65" t="s">
        <v>8</v>
      </c>
      <c r="G7" s="65" t="s">
        <v>9</v>
      </c>
      <c r="H7" s="235"/>
      <c r="I7" s="51" t="s">
        <v>10</v>
      </c>
      <c r="J7" s="51" t="s">
        <v>11</v>
      </c>
      <c r="K7" s="51" t="s">
        <v>12</v>
      </c>
      <c r="L7" s="51" t="s">
        <v>13</v>
      </c>
      <c r="M7" s="235"/>
    </row>
    <row r="8" spans="1:13" ht="15.75">
      <c r="A8" s="51">
        <v>1</v>
      </c>
      <c r="B8" s="235">
        <v>2</v>
      </c>
      <c r="C8" s="235"/>
      <c r="D8" s="51">
        <v>3</v>
      </c>
      <c r="E8" s="51">
        <v>4</v>
      </c>
      <c r="F8" s="65">
        <v>5</v>
      </c>
      <c r="G8" s="65">
        <v>6</v>
      </c>
      <c r="H8" s="65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</row>
    <row r="9" spans="1:13" ht="117" customHeight="1">
      <c r="A9" s="270"/>
      <c r="B9" s="242" t="s">
        <v>112</v>
      </c>
      <c r="C9" s="242"/>
      <c r="D9" s="242"/>
      <c r="E9" s="242"/>
      <c r="F9" s="242"/>
      <c r="G9" s="242"/>
      <c r="H9" s="242"/>
      <c r="I9" s="101" t="s">
        <v>113</v>
      </c>
      <c r="J9" s="99">
        <v>1.75</v>
      </c>
      <c r="K9" s="99">
        <v>1.75</v>
      </c>
      <c r="L9" s="100">
        <f>K9/J9</f>
        <v>1</v>
      </c>
      <c r="M9" s="240" t="s">
        <v>153</v>
      </c>
    </row>
    <row r="10" spans="1:13" ht="82.5" customHeight="1">
      <c r="A10" s="270"/>
      <c r="B10" s="242"/>
      <c r="C10" s="242"/>
      <c r="D10" s="242"/>
      <c r="E10" s="242"/>
      <c r="F10" s="242"/>
      <c r="G10" s="242"/>
      <c r="H10" s="242"/>
      <c r="I10" s="101" t="s">
        <v>93</v>
      </c>
      <c r="J10" s="99">
        <v>27.5</v>
      </c>
      <c r="K10" s="99">
        <v>43.94</v>
      </c>
      <c r="L10" s="100">
        <f>K10/J10</f>
        <v>1.5978181818181818</v>
      </c>
      <c r="M10" s="240"/>
    </row>
    <row r="11" spans="1:13" ht="147" customHeight="1">
      <c r="A11" s="243"/>
      <c r="B11" s="245" t="s">
        <v>111</v>
      </c>
      <c r="C11" s="246"/>
      <c r="D11" s="246"/>
      <c r="E11" s="246"/>
      <c r="F11" s="246"/>
      <c r="G11" s="246"/>
      <c r="H11" s="247"/>
      <c r="I11" s="67" t="s">
        <v>122</v>
      </c>
      <c r="J11" s="99">
        <v>6</v>
      </c>
      <c r="K11" s="99">
        <v>5</v>
      </c>
      <c r="L11" s="100">
        <f>K11/J11</f>
        <v>0.8333333333333334</v>
      </c>
      <c r="M11" s="240"/>
    </row>
    <row r="12" spans="1:13" ht="82.5" customHeight="1">
      <c r="A12" s="244"/>
      <c r="B12" s="248"/>
      <c r="C12" s="249"/>
      <c r="D12" s="249"/>
      <c r="E12" s="249"/>
      <c r="F12" s="249"/>
      <c r="G12" s="249"/>
      <c r="H12" s="250"/>
      <c r="I12" s="67" t="s">
        <v>123</v>
      </c>
      <c r="J12" s="70">
        <v>31</v>
      </c>
      <c r="K12" s="99">
        <v>31</v>
      </c>
      <c r="L12" s="100">
        <f>K12/J12</f>
        <v>1</v>
      </c>
      <c r="M12" s="240"/>
    </row>
    <row r="13" spans="1:13" ht="17.25" customHeight="1">
      <c r="A13" s="254" t="s">
        <v>115</v>
      </c>
      <c r="B13" s="255" t="s">
        <v>110</v>
      </c>
      <c r="C13" s="255"/>
      <c r="D13" s="256" t="s">
        <v>30</v>
      </c>
      <c r="E13" s="79" t="s">
        <v>14</v>
      </c>
      <c r="F13" s="80">
        <f>F19+F25</f>
        <v>179283.1</v>
      </c>
      <c r="G13" s="80">
        <f>G19+G25</f>
        <v>179283.1</v>
      </c>
      <c r="H13" s="81">
        <f>G13/F13</f>
        <v>1</v>
      </c>
      <c r="I13" s="242" t="s">
        <v>117</v>
      </c>
      <c r="J13" s="240">
        <v>1992</v>
      </c>
      <c r="K13" s="269">
        <v>1992</v>
      </c>
      <c r="L13" s="241">
        <f>K13/J13</f>
        <v>1</v>
      </c>
      <c r="M13" s="237" t="s">
        <v>155</v>
      </c>
    </row>
    <row r="14" spans="1:13" ht="17.25" customHeight="1">
      <c r="A14" s="254"/>
      <c r="B14" s="255"/>
      <c r="C14" s="255"/>
      <c r="D14" s="256"/>
      <c r="E14" s="79" t="s">
        <v>15</v>
      </c>
      <c r="F14" s="80"/>
      <c r="G14" s="82"/>
      <c r="H14" s="81"/>
      <c r="I14" s="242"/>
      <c r="J14" s="240"/>
      <c r="K14" s="269"/>
      <c r="L14" s="241"/>
      <c r="M14" s="238"/>
    </row>
    <row r="15" spans="1:13" ht="17.25" customHeight="1">
      <c r="A15" s="254"/>
      <c r="B15" s="255"/>
      <c r="C15" s="255"/>
      <c r="D15" s="256"/>
      <c r="E15" s="79" t="s">
        <v>16</v>
      </c>
      <c r="F15" s="80">
        <f>F21+F27</f>
        <v>179283.1</v>
      </c>
      <c r="G15" s="82">
        <f>G21+G27</f>
        <v>179283.1</v>
      </c>
      <c r="H15" s="81">
        <f>G15/F15</f>
        <v>1</v>
      </c>
      <c r="I15" s="242"/>
      <c r="J15" s="240"/>
      <c r="K15" s="269"/>
      <c r="L15" s="241"/>
      <c r="M15" s="238"/>
    </row>
    <row r="16" spans="1:13" ht="17.25" customHeight="1">
      <c r="A16" s="254"/>
      <c r="B16" s="255"/>
      <c r="C16" s="255"/>
      <c r="D16" s="256"/>
      <c r="E16" s="79" t="s">
        <v>17</v>
      </c>
      <c r="F16" s="80"/>
      <c r="G16" s="83"/>
      <c r="H16" s="81"/>
      <c r="I16" s="242"/>
      <c r="J16" s="240"/>
      <c r="K16" s="269"/>
      <c r="L16" s="241"/>
      <c r="M16" s="238"/>
    </row>
    <row r="17" spans="1:13" ht="17.25" customHeight="1">
      <c r="A17" s="254"/>
      <c r="B17" s="255"/>
      <c r="C17" s="255"/>
      <c r="D17" s="256"/>
      <c r="E17" s="79" t="s">
        <v>18</v>
      </c>
      <c r="F17" s="80"/>
      <c r="G17" s="83"/>
      <c r="H17" s="81"/>
      <c r="I17" s="242"/>
      <c r="J17" s="240"/>
      <c r="K17" s="269"/>
      <c r="L17" s="241"/>
      <c r="M17" s="238"/>
    </row>
    <row r="18" spans="1:13" ht="17.25" customHeight="1">
      <c r="A18" s="254"/>
      <c r="B18" s="255"/>
      <c r="C18" s="255"/>
      <c r="D18" s="256"/>
      <c r="E18" s="79" t="s">
        <v>19</v>
      </c>
      <c r="F18" s="80"/>
      <c r="G18" s="83"/>
      <c r="H18" s="81"/>
      <c r="I18" s="242"/>
      <c r="J18" s="240"/>
      <c r="K18" s="269"/>
      <c r="L18" s="241"/>
      <c r="M18" s="239"/>
    </row>
    <row r="19" spans="1:13" ht="17.25" customHeight="1">
      <c r="A19" s="254" t="s">
        <v>27</v>
      </c>
      <c r="B19" s="255" t="s">
        <v>114</v>
      </c>
      <c r="C19" s="255"/>
      <c r="D19" s="256" t="s">
        <v>30</v>
      </c>
      <c r="E19" s="79" t="s">
        <v>14</v>
      </c>
      <c r="F19" s="80">
        <f>F21+F22+F23+F24</f>
        <v>179283.1</v>
      </c>
      <c r="G19" s="80">
        <f>G21+G22+G23+G24</f>
        <v>179283.1</v>
      </c>
      <c r="H19" s="81">
        <f>G19/F19</f>
        <v>1</v>
      </c>
      <c r="I19" s="242" t="s">
        <v>118</v>
      </c>
      <c r="J19" s="240">
        <v>6</v>
      </c>
      <c r="K19" s="240">
        <v>6</v>
      </c>
      <c r="L19" s="241">
        <f>K19/J19</f>
        <v>1</v>
      </c>
      <c r="M19" s="237" t="s">
        <v>155</v>
      </c>
    </row>
    <row r="20" spans="1:13" ht="17.25" customHeight="1">
      <c r="A20" s="254"/>
      <c r="B20" s="255"/>
      <c r="C20" s="255"/>
      <c r="D20" s="256"/>
      <c r="E20" s="79" t="s">
        <v>15</v>
      </c>
      <c r="F20" s="84"/>
      <c r="G20" s="83"/>
      <c r="H20" s="81"/>
      <c r="I20" s="242"/>
      <c r="J20" s="240"/>
      <c r="K20" s="240"/>
      <c r="L20" s="241"/>
      <c r="M20" s="238"/>
    </row>
    <row r="21" spans="1:13" ht="17.25" customHeight="1">
      <c r="A21" s="254"/>
      <c r="B21" s="255"/>
      <c r="C21" s="255"/>
      <c r="D21" s="256"/>
      <c r="E21" s="79" t="s">
        <v>16</v>
      </c>
      <c r="F21" s="80">
        <v>179283.1</v>
      </c>
      <c r="G21" s="82">
        <v>179283.1</v>
      </c>
      <c r="H21" s="81">
        <f>G21/F21</f>
        <v>1</v>
      </c>
      <c r="I21" s="242"/>
      <c r="J21" s="240"/>
      <c r="K21" s="240"/>
      <c r="L21" s="241"/>
      <c r="M21" s="238"/>
    </row>
    <row r="22" spans="1:13" ht="17.25" customHeight="1">
      <c r="A22" s="254"/>
      <c r="B22" s="255"/>
      <c r="C22" s="255"/>
      <c r="D22" s="256"/>
      <c r="E22" s="79" t="s">
        <v>17</v>
      </c>
      <c r="F22" s="80"/>
      <c r="G22" s="83"/>
      <c r="H22" s="81"/>
      <c r="I22" s="242"/>
      <c r="J22" s="240"/>
      <c r="K22" s="240"/>
      <c r="L22" s="241"/>
      <c r="M22" s="238"/>
    </row>
    <row r="23" spans="1:13" ht="17.25" customHeight="1">
      <c r="A23" s="254"/>
      <c r="B23" s="255"/>
      <c r="C23" s="255"/>
      <c r="D23" s="256"/>
      <c r="E23" s="79" t="s">
        <v>18</v>
      </c>
      <c r="F23" s="80"/>
      <c r="G23" s="83"/>
      <c r="H23" s="81"/>
      <c r="I23" s="242"/>
      <c r="J23" s="240"/>
      <c r="K23" s="240"/>
      <c r="L23" s="241"/>
      <c r="M23" s="238"/>
    </row>
    <row r="24" spans="1:13" ht="25.5" customHeight="1">
      <c r="A24" s="254"/>
      <c r="B24" s="255"/>
      <c r="C24" s="255"/>
      <c r="D24" s="256"/>
      <c r="E24" s="79" t="s">
        <v>19</v>
      </c>
      <c r="F24" s="80"/>
      <c r="G24" s="83"/>
      <c r="H24" s="81"/>
      <c r="I24" s="242"/>
      <c r="J24" s="240"/>
      <c r="K24" s="240"/>
      <c r="L24" s="241"/>
      <c r="M24" s="239"/>
    </row>
    <row r="25" spans="1:13" ht="17.25" customHeight="1">
      <c r="A25" s="254" t="s">
        <v>28</v>
      </c>
      <c r="B25" s="264" t="s">
        <v>116</v>
      </c>
      <c r="C25" s="264"/>
      <c r="D25" s="256" t="s">
        <v>30</v>
      </c>
      <c r="E25" s="79" t="s">
        <v>14</v>
      </c>
      <c r="F25" s="80">
        <v>0</v>
      </c>
      <c r="G25" s="80">
        <v>0</v>
      </c>
      <c r="H25" s="81"/>
      <c r="I25" s="237" t="s">
        <v>119</v>
      </c>
      <c r="J25" s="237">
        <v>1</v>
      </c>
      <c r="K25" s="237">
        <v>1</v>
      </c>
      <c r="L25" s="241">
        <f>K25/J25</f>
        <v>1</v>
      </c>
      <c r="M25" s="237" t="s">
        <v>120</v>
      </c>
    </row>
    <row r="26" spans="1:13" ht="17.25" customHeight="1">
      <c r="A26" s="254"/>
      <c r="B26" s="264"/>
      <c r="C26" s="264"/>
      <c r="D26" s="256"/>
      <c r="E26" s="79" t="s">
        <v>15</v>
      </c>
      <c r="F26" s="80"/>
      <c r="G26" s="83"/>
      <c r="H26" s="81"/>
      <c r="I26" s="238"/>
      <c r="J26" s="238"/>
      <c r="K26" s="238"/>
      <c r="L26" s="241"/>
      <c r="M26" s="238"/>
    </row>
    <row r="27" spans="1:13" ht="17.25" customHeight="1">
      <c r="A27" s="254"/>
      <c r="B27" s="264"/>
      <c r="C27" s="264"/>
      <c r="D27" s="256"/>
      <c r="E27" s="79" t="s">
        <v>16</v>
      </c>
      <c r="F27" s="80">
        <v>0</v>
      </c>
      <c r="G27" s="82">
        <v>0</v>
      </c>
      <c r="H27" s="81"/>
      <c r="I27" s="238"/>
      <c r="J27" s="238"/>
      <c r="K27" s="238"/>
      <c r="L27" s="241"/>
      <c r="M27" s="238"/>
    </row>
    <row r="28" spans="1:13" ht="17.25" customHeight="1">
      <c r="A28" s="254"/>
      <c r="B28" s="264"/>
      <c r="C28" s="264"/>
      <c r="D28" s="256"/>
      <c r="E28" s="79" t="s">
        <v>17</v>
      </c>
      <c r="F28" s="80"/>
      <c r="G28" s="83"/>
      <c r="H28" s="81"/>
      <c r="I28" s="238"/>
      <c r="J28" s="238"/>
      <c r="K28" s="238"/>
      <c r="L28" s="241"/>
      <c r="M28" s="238"/>
    </row>
    <row r="29" spans="1:13" ht="20.25" customHeight="1">
      <c r="A29" s="254"/>
      <c r="B29" s="264"/>
      <c r="C29" s="264"/>
      <c r="D29" s="256"/>
      <c r="E29" s="79" t="s">
        <v>18</v>
      </c>
      <c r="F29" s="80"/>
      <c r="G29" s="83"/>
      <c r="H29" s="81"/>
      <c r="I29" s="238"/>
      <c r="J29" s="238"/>
      <c r="K29" s="238"/>
      <c r="L29" s="241"/>
      <c r="M29" s="239"/>
    </row>
    <row r="30" spans="1:13" ht="15.75" customHeight="1" hidden="1">
      <c r="A30" s="254"/>
      <c r="B30" s="264"/>
      <c r="C30" s="264"/>
      <c r="D30" s="256"/>
      <c r="E30" s="79" t="s">
        <v>19</v>
      </c>
      <c r="F30" s="80"/>
      <c r="G30" s="83"/>
      <c r="H30" s="81"/>
      <c r="I30" s="239"/>
      <c r="J30" s="239"/>
      <c r="K30" s="239"/>
      <c r="L30" s="241"/>
      <c r="M30" s="67"/>
    </row>
    <row r="31" spans="1:13" ht="17.25" customHeight="1">
      <c r="A31" s="254"/>
      <c r="B31" s="253" t="s">
        <v>20</v>
      </c>
      <c r="C31" s="253"/>
      <c r="D31" s="253"/>
      <c r="E31" s="79" t="s">
        <v>14</v>
      </c>
      <c r="F31" s="80">
        <f>F33+F34+F35+F36</f>
        <v>179283.1</v>
      </c>
      <c r="G31" s="80">
        <f>G33+G34+G35+G36</f>
        <v>179283.1</v>
      </c>
      <c r="H31" s="81">
        <f>G31/F31</f>
        <v>1</v>
      </c>
      <c r="I31" s="240"/>
      <c r="J31" s="240"/>
      <c r="K31" s="240"/>
      <c r="L31" s="240"/>
      <c r="M31" s="240"/>
    </row>
    <row r="32" spans="1:13" ht="17.25" customHeight="1">
      <c r="A32" s="254"/>
      <c r="B32" s="253"/>
      <c r="C32" s="253"/>
      <c r="D32" s="253"/>
      <c r="E32" s="79" t="s">
        <v>15</v>
      </c>
      <c r="F32" s="80"/>
      <c r="G32" s="83"/>
      <c r="H32" s="85"/>
      <c r="I32" s="240"/>
      <c r="J32" s="240"/>
      <c r="K32" s="240"/>
      <c r="L32" s="240"/>
      <c r="M32" s="240"/>
    </row>
    <row r="33" spans="1:13" ht="17.25" customHeight="1">
      <c r="A33" s="254"/>
      <c r="B33" s="253"/>
      <c r="C33" s="253"/>
      <c r="D33" s="253"/>
      <c r="E33" s="79" t="s">
        <v>16</v>
      </c>
      <c r="F33" s="80">
        <f>F15</f>
        <v>179283.1</v>
      </c>
      <c r="G33" s="80">
        <f>G15</f>
        <v>179283.1</v>
      </c>
      <c r="H33" s="81">
        <f>G33/F33</f>
        <v>1</v>
      </c>
      <c r="I33" s="240"/>
      <c r="J33" s="240"/>
      <c r="K33" s="240"/>
      <c r="L33" s="240"/>
      <c r="M33" s="240"/>
    </row>
    <row r="34" spans="1:13" ht="17.25" customHeight="1">
      <c r="A34" s="254"/>
      <c r="B34" s="253"/>
      <c r="C34" s="253"/>
      <c r="D34" s="253"/>
      <c r="E34" s="79" t="s">
        <v>17</v>
      </c>
      <c r="F34" s="80"/>
      <c r="G34" s="80"/>
      <c r="H34" s="81"/>
      <c r="I34" s="240"/>
      <c r="J34" s="240"/>
      <c r="K34" s="240"/>
      <c r="L34" s="240"/>
      <c r="M34" s="240"/>
    </row>
    <row r="35" spans="1:13" ht="17.25" customHeight="1">
      <c r="A35" s="254"/>
      <c r="B35" s="253"/>
      <c r="C35" s="253"/>
      <c r="D35" s="253"/>
      <c r="E35" s="79" t="s">
        <v>18</v>
      </c>
      <c r="F35" s="80"/>
      <c r="G35" s="80"/>
      <c r="H35" s="81"/>
      <c r="I35" s="240"/>
      <c r="J35" s="240"/>
      <c r="K35" s="240"/>
      <c r="L35" s="240"/>
      <c r="M35" s="240"/>
    </row>
    <row r="36" spans="1:13" ht="17.25" customHeight="1">
      <c r="A36" s="254"/>
      <c r="B36" s="253"/>
      <c r="C36" s="253"/>
      <c r="D36" s="253"/>
      <c r="E36" s="79" t="s">
        <v>19</v>
      </c>
      <c r="F36" s="80"/>
      <c r="G36" s="80"/>
      <c r="H36" s="81"/>
      <c r="I36" s="240"/>
      <c r="J36" s="240"/>
      <c r="K36" s="240"/>
      <c r="L36" s="240"/>
      <c r="M36" s="240"/>
    </row>
    <row r="37" spans="1:13" ht="66.75" customHeight="1">
      <c r="A37" s="66"/>
      <c r="B37" s="256" t="s">
        <v>121</v>
      </c>
      <c r="C37" s="256"/>
      <c r="D37" s="256"/>
      <c r="E37" s="256"/>
      <c r="F37" s="256"/>
      <c r="G37" s="256"/>
      <c r="H37" s="256"/>
      <c r="I37" s="67" t="s">
        <v>124</v>
      </c>
      <c r="J37" s="104">
        <v>82350</v>
      </c>
      <c r="K37" s="104">
        <v>123468</v>
      </c>
      <c r="L37" s="105">
        <f>K37/J37</f>
        <v>1.4993078324225866</v>
      </c>
      <c r="M37" s="237" t="s">
        <v>120</v>
      </c>
    </row>
    <row r="38" spans="1:13" ht="21" customHeight="1">
      <c r="A38" s="240">
        <v>2</v>
      </c>
      <c r="B38" s="264" t="s">
        <v>125</v>
      </c>
      <c r="C38" s="264"/>
      <c r="D38" s="265" t="s">
        <v>30</v>
      </c>
      <c r="E38" s="79" t="s">
        <v>14</v>
      </c>
      <c r="F38" s="86">
        <f>F40</f>
        <v>251.1</v>
      </c>
      <c r="G38" s="82">
        <f>G40</f>
        <v>214.24</v>
      </c>
      <c r="H38" s="81">
        <f>G38/F38</f>
        <v>0.8532058940661091</v>
      </c>
      <c r="I38" s="273" t="s">
        <v>128</v>
      </c>
      <c r="J38" s="276">
        <v>16</v>
      </c>
      <c r="K38" s="276">
        <v>16</v>
      </c>
      <c r="L38" s="258">
        <f>K38/J38</f>
        <v>1</v>
      </c>
      <c r="M38" s="238"/>
    </row>
    <row r="39" spans="1:13" ht="21" customHeight="1">
      <c r="A39" s="240"/>
      <c r="B39" s="264"/>
      <c r="C39" s="264"/>
      <c r="D39" s="266"/>
      <c r="E39" s="79" t="s">
        <v>15</v>
      </c>
      <c r="F39" s="80"/>
      <c r="G39" s="80"/>
      <c r="H39" s="80"/>
      <c r="I39" s="274"/>
      <c r="J39" s="277"/>
      <c r="K39" s="277"/>
      <c r="L39" s="259"/>
      <c r="M39" s="238"/>
    </row>
    <row r="40" spans="1:13" ht="21" customHeight="1">
      <c r="A40" s="240"/>
      <c r="B40" s="264"/>
      <c r="C40" s="264"/>
      <c r="D40" s="266"/>
      <c r="E40" s="79" t="s">
        <v>16</v>
      </c>
      <c r="F40" s="86">
        <f>F46+F52</f>
        <v>251.1</v>
      </c>
      <c r="G40" s="86">
        <f>G46+G52</f>
        <v>214.24</v>
      </c>
      <c r="H40" s="81">
        <f>G40/F40</f>
        <v>0.8532058940661091</v>
      </c>
      <c r="I40" s="274"/>
      <c r="J40" s="277"/>
      <c r="K40" s="277"/>
      <c r="L40" s="259"/>
      <c r="M40" s="238"/>
    </row>
    <row r="41" spans="1:13" ht="13.5" customHeight="1">
      <c r="A41" s="240"/>
      <c r="B41" s="264"/>
      <c r="C41" s="264"/>
      <c r="D41" s="266"/>
      <c r="E41" s="79" t="s">
        <v>17</v>
      </c>
      <c r="F41" s="80"/>
      <c r="G41" s="80"/>
      <c r="H41" s="80"/>
      <c r="I41" s="274"/>
      <c r="J41" s="277"/>
      <c r="K41" s="277"/>
      <c r="L41" s="259"/>
      <c r="M41" s="238"/>
    </row>
    <row r="42" spans="1:13" ht="13.5" customHeight="1">
      <c r="A42" s="240"/>
      <c r="B42" s="264"/>
      <c r="C42" s="264"/>
      <c r="D42" s="266"/>
      <c r="E42" s="79" t="s">
        <v>18</v>
      </c>
      <c r="F42" s="80"/>
      <c r="G42" s="80"/>
      <c r="H42" s="80"/>
      <c r="I42" s="274"/>
      <c r="J42" s="277"/>
      <c r="K42" s="277"/>
      <c r="L42" s="259"/>
      <c r="M42" s="238"/>
    </row>
    <row r="43" spans="1:13" ht="13.5" customHeight="1">
      <c r="A43" s="240"/>
      <c r="B43" s="264"/>
      <c r="C43" s="264"/>
      <c r="D43" s="267"/>
      <c r="E43" s="79" t="s">
        <v>19</v>
      </c>
      <c r="F43" s="80"/>
      <c r="G43" s="80"/>
      <c r="H43" s="80"/>
      <c r="I43" s="275"/>
      <c r="J43" s="278"/>
      <c r="K43" s="278"/>
      <c r="L43" s="260"/>
      <c r="M43" s="238"/>
    </row>
    <row r="44" spans="1:13" ht="21" customHeight="1">
      <c r="A44" s="263" t="s">
        <v>33</v>
      </c>
      <c r="B44" s="255" t="s">
        <v>126</v>
      </c>
      <c r="C44" s="255"/>
      <c r="D44" s="255" t="s">
        <v>30</v>
      </c>
      <c r="E44" s="79" t="s">
        <v>14</v>
      </c>
      <c r="F44" s="86">
        <f>F46</f>
        <v>136.1</v>
      </c>
      <c r="G44" s="86">
        <f>G46</f>
        <v>99.3</v>
      </c>
      <c r="H44" s="81">
        <f>G44/F44</f>
        <v>0.7296105804555474</v>
      </c>
      <c r="I44" s="242" t="s">
        <v>129</v>
      </c>
      <c r="J44" s="257">
        <v>50</v>
      </c>
      <c r="K44" s="257">
        <v>50</v>
      </c>
      <c r="L44" s="258">
        <f>K44/J44</f>
        <v>1</v>
      </c>
      <c r="M44" s="238"/>
    </row>
    <row r="45" spans="1:13" ht="19.5" customHeight="1">
      <c r="A45" s="263"/>
      <c r="B45" s="255"/>
      <c r="C45" s="255"/>
      <c r="D45" s="255"/>
      <c r="E45" s="79" t="s">
        <v>15</v>
      </c>
      <c r="F45" s="86"/>
      <c r="G45" s="86"/>
      <c r="H45" s="81"/>
      <c r="I45" s="242"/>
      <c r="J45" s="257"/>
      <c r="K45" s="257"/>
      <c r="L45" s="259"/>
      <c r="M45" s="238"/>
    </row>
    <row r="46" spans="1:13" ht="17.25" customHeight="1">
      <c r="A46" s="263"/>
      <c r="B46" s="255"/>
      <c r="C46" s="255"/>
      <c r="D46" s="255"/>
      <c r="E46" s="79" t="s">
        <v>16</v>
      </c>
      <c r="F46" s="86">
        <v>136.1</v>
      </c>
      <c r="G46" s="86">
        <v>99.3</v>
      </c>
      <c r="H46" s="81">
        <f>G46/F46</f>
        <v>0.7296105804555474</v>
      </c>
      <c r="I46" s="242"/>
      <c r="J46" s="257"/>
      <c r="K46" s="257"/>
      <c r="L46" s="259"/>
      <c r="M46" s="238"/>
    </row>
    <row r="47" spans="1:13" ht="15" customHeight="1">
      <c r="A47" s="263"/>
      <c r="B47" s="255"/>
      <c r="C47" s="255"/>
      <c r="D47" s="255"/>
      <c r="E47" s="79" t="s">
        <v>17</v>
      </c>
      <c r="F47" s="86"/>
      <c r="G47" s="86"/>
      <c r="H47" s="81"/>
      <c r="I47" s="242"/>
      <c r="J47" s="257"/>
      <c r="K47" s="257"/>
      <c r="L47" s="259"/>
      <c r="M47" s="238"/>
    </row>
    <row r="48" spans="1:13" ht="15" customHeight="1">
      <c r="A48" s="263"/>
      <c r="B48" s="255"/>
      <c r="C48" s="255"/>
      <c r="D48" s="255"/>
      <c r="E48" s="79" t="s">
        <v>18</v>
      </c>
      <c r="F48" s="86"/>
      <c r="G48" s="86"/>
      <c r="H48" s="81"/>
      <c r="I48" s="242"/>
      <c r="J48" s="257"/>
      <c r="K48" s="257"/>
      <c r="L48" s="259"/>
      <c r="M48" s="238"/>
    </row>
    <row r="49" spans="1:13" ht="15" customHeight="1">
      <c r="A49" s="263"/>
      <c r="B49" s="255"/>
      <c r="C49" s="255"/>
      <c r="D49" s="255"/>
      <c r="E49" s="79" t="s">
        <v>19</v>
      </c>
      <c r="F49" s="86"/>
      <c r="G49" s="86"/>
      <c r="H49" s="81"/>
      <c r="I49" s="242"/>
      <c r="J49" s="257"/>
      <c r="K49" s="257"/>
      <c r="L49" s="260"/>
      <c r="M49" s="238"/>
    </row>
    <row r="50" spans="1:13" ht="17.25" customHeight="1">
      <c r="A50" s="263" t="s">
        <v>29</v>
      </c>
      <c r="B50" s="255" t="s">
        <v>127</v>
      </c>
      <c r="C50" s="255"/>
      <c r="D50" s="255" t="s">
        <v>30</v>
      </c>
      <c r="E50" s="79" t="s">
        <v>14</v>
      </c>
      <c r="F50" s="86">
        <f>F52</f>
        <v>115</v>
      </c>
      <c r="G50" s="86">
        <f>G52</f>
        <v>114.94</v>
      </c>
      <c r="H50" s="102">
        <f>G50/F50</f>
        <v>0.9994782608695651</v>
      </c>
      <c r="I50" s="242" t="s">
        <v>32</v>
      </c>
      <c r="J50" s="257">
        <v>10</v>
      </c>
      <c r="K50" s="257">
        <v>10</v>
      </c>
      <c r="L50" s="258">
        <f>K50/J50</f>
        <v>1</v>
      </c>
      <c r="M50" s="238"/>
    </row>
    <row r="51" spans="1:13" ht="17.25" customHeight="1">
      <c r="A51" s="263"/>
      <c r="B51" s="255"/>
      <c r="C51" s="255"/>
      <c r="D51" s="255"/>
      <c r="E51" s="79" t="s">
        <v>15</v>
      </c>
      <c r="F51" s="87"/>
      <c r="G51" s="86"/>
      <c r="H51" s="102"/>
      <c r="I51" s="242"/>
      <c r="J51" s="257"/>
      <c r="K51" s="257"/>
      <c r="L51" s="259"/>
      <c r="M51" s="238"/>
    </row>
    <row r="52" spans="1:13" ht="17.25" customHeight="1">
      <c r="A52" s="263"/>
      <c r="B52" s="255"/>
      <c r="C52" s="255"/>
      <c r="D52" s="255"/>
      <c r="E52" s="79" t="s">
        <v>16</v>
      </c>
      <c r="F52" s="86">
        <v>115</v>
      </c>
      <c r="G52" s="86">
        <v>114.94</v>
      </c>
      <c r="H52" s="102">
        <f>G52/F52</f>
        <v>0.9994782608695651</v>
      </c>
      <c r="I52" s="242"/>
      <c r="J52" s="257"/>
      <c r="K52" s="257"/>
      <c r="L52" s="259"/>
      <c r="M52" s="238"/>
    </row>
    <row r="53" spans="1:13" ht="15.75" customHeight="1">
      <c r="A53" s="263"/>
      <c r="B53" s="255"/>
      <c r="C53" s="255"/>
      <c r="D53" s="255"/>
      <c r="E53" s="79" t="s">
        <v>17</v>
      </c>
      <c r="F53" s="86"/>
      <c r="G53" s="86"/>
      <c r="H53" s="102"/>
      <c r="I53" s="242"/>
      <c r="J53" s="257"/>
      <c r="K53" s="257"/>
      <c r="L53" s="259"/>
      <c r="M53" s="238"/>
    </row>
    <row r="54" spans="1:13" ht="12.75" customHeight="1">
      <c r="A54" s="263"/>
      <c r="B54" s="255"/>
      <c r="C54" s="255"/>
      <c r="D54" s="255"/>
      <c r="E54" s="79" t="s">
        <v>18</v>
      </c>
      <c r="F54" s="80"/>
      <c r="G54" s="80"/>
      <c r="H54" s="102"/>
      <c r="I54" s="242"/>
      <c r="J54" s="257"/>
      <c r="K54" s="257"/>
      <c r="L54" s="259"/>
      <c r="M54" s="238"/>
    </row>
    <row r="55" spans="1:13" ht="12.75" customHeight="1">
      <c r="A55" s="263"/>
      <c r="B55" s="255"/>
      <c r="C55" s="255"/>
      <c r="D55" s="255"/>
      <c r="E55" s="79" t="s">
        <v>19</v>
      </c>
      <c r="F55" s="80"/>
      <c r="G55" s="80"/>
      <c r="H55" s="102"/>
      <c r="I55" s="242"/>
      <c r="J55" s="257"/>
      <c r="K55" s="257"/>
      <c r="L55" s="260"/>
      <c r="M55" s="239"/>
    </row>
    <row r="56" spans="1:13" ht="54" customHeight="1">
      <c r="A56" s="57">
        <v>3</v>
      </c>
      <c r="B56" s="271" t="s">
        <v>130</v>
      </c>
      <c r="C56" s="272"/>
      <c r="D56" s="88"/>
      <c r="E56" s="88"/>
      <c r="F56" s="86">
        <f>F57+F63+F69</f>
        <v>19137.9</v>
      </c>
      <c r="G56" s="86">
        <f>G57+G63+G69</f>
        <v>19129.300000000003</v>
      </c>
      <c r="H56" s="102">
        <f>G56/F56</f>
        <v>0.9995506299019224</v>
      </c>
      <c r="I56" s="67" t="s">
        <v>131</v>
      </c>
      <c r="J56" s="66">
        <v>5</v>
      </c>
      <c r="K56" s="66">
        <v>5</v>
      </c>
      <c r="L56" s="68">
        <f>K56/J56</f>
        <v>1</v>
      </c>
      <c r="M56" s="237" t="s">
        <v>120</v>
      </c>
    </row>
    <row r="57" spans="1:13" ht="17.25" customHeight="1">
      <c r="A57" s="254" t="s">
        <v>133</v>
      </c>
      <c r="B57" s="255" t="s">
        <v>132</v>
      </c>
      <c r="C57" s="255"/>
      <c r="D57" s="256" t="s">
        <v>30</v>
      </c>
      <c r="E57" s="79" t="s">
        <v>14</v>
      </c>
      <c r="F57" s="86">
        <f>F59+F60+F61+F62</f>
        <v>12656.9</v>
      </c>
      <c r="G57" s="86">
        <f>G59+G60+G61+G62</f>
        <v>12648.9</v>
      </c>
      <c r="H57" s="102">
        <f>G57/F57</f>
        <v>0.9993679336962448</v>
      </c>
      <c r="I57" s="261" t="s">
        <v>34</v>
      </c>
      <c r="J57" s="240">
        <v>211</v>
      </c>
      <c r="K57" s="257">
        <v>212</v>
      </c>
      <c r="L57" s="262">
        <f>K57/J57</f>
        <v>1.004739336492891</v>
      </c>
      <c r="M57" s="238"/>
    </row>
    <row r="58" spans="1:13" ht="22.5" customHeight="1">
      <c r="A58" s="254"/>
      <c r="B58" s="255"/>
      <c r="C58" s="255"/>
      <c r="D58" s="256"/>
      <c r="E58" s="79" t="s">
        <v>15</v>
      </c>
      <c r="F58" s="86"/>
      <c r="G58" s="86"/>
      <c r="H58" s="102"/>
      <c r="I58" s="261"/>
      <c r="J58" s="240"/>
      <c r="K58" s="257"/>
      <c r="L58" s="262"/>
      <c r="M58" s="238"/>
    </row>
    <row r="59" spans="1:13" ht="19.5" customHeight="1">
      <c r="A59" s="254"/>
      <c r="B59" s="255"/>
      <c r="C59" s="255"/>
      <c r="D59" s="256"/>
      <c r="E59" s="79" t="s">
        <v>16</v>
      </c>
      <c r="F59" s="86">
        <v>12656.9</v>
      </c>
      <c r="G59" s="86">
        <v>12648.9</v>
      </c>
      <c r="H59" s="102">
        <f>G59/F59</f>
        <v>0.9993679336962448</v>
      </c>
      <c r="I59" s="261"/>
      <c r="J59" s="240"/>
      <c r="K59" s="257"/>
      <c r="L59" s="262"/>
      <c r="M59" s="238"/>
    </row>
    <row r="60" spans="1:13" ht="19.5" customHeight="1">
      <c r="A60" s="254"/>
      <c r="B60" s="255"/>
      <c r="C60" s="255"/>
      <c r="D60" s="256"/>
      <c r="E60" s="79" t="s">
        <v>17</v>
      </c>
      <c r="F60" s="86"/>
      <c r="G60" s="86"/>
      <c r="H60" s="102"/>
      <c r="I60" s="261"/>
      <c r="J60" s="240"/>
      <c r="K60" s="257"/>
      <c r="L60" s="262"/>
      <c r="M60" s="238"/>
    </row>
    <row r="61" spans="1:13" ht="19.5" customHeight="1">
      <c r="A61" s="254"/>
      <c r="B61" s="255"/>
      <c r="C61" s="255"/>
      <c r="D61" s="256"/>
      <c r="E61" s="79" t="s">
        <v>18</v>
      </c>
      <c r="F61" s="86"/>
      <c r="G61" s="86"/>
      <c r="H61" s="102"/>
      <c r="I61" s="261"/>
      <c r="J61" s="240"/>
      <c r="K61" s="257"/>
      <c r="L61" s="262"/>
      <c r="M61" s="238"/>
    </row>
    <row r="62" spans="1:13" ht="19.5" customHeight="1">
      <c r="A62" s="254"/>
      <c r="B62" s="255"/>
      <c r="C62" s="255"/>
      <c r="D62" s="256"/>
      <c r="E62" s="79" t="s">
        <v>19</v>
      </c>
      <c r="F62" s="86"/>
      <c r="G62" s="86"/>
      <c r="H62" s="102"/>
      <c r="I62" s="261"/>
      <c r="J62" s="240"/>
      <c r="K62" s="257"/>
      <c r="L62" s="262"/>
      <c r="M62" s="238"/>
    </row>
    <row r="63" spans="1:13" ht="17.25" customHeight="1">
      <c r="A63" s="254" t="s">
        <v>35</v>
      </c>
      <c r="B63" s="255" t="s">
        <v>134</v>
      </c>
      <c r="C63" s="255"/>
      <c r="D63" s="256" t="s">
        <v>30</v>
      </c>
      <c r="E63" s="79" t="s">
        <v>14</v>
      </c>
      <c r="F63" s="86">
        <f>F65+F66+F67+F68</f>
        <v>6300</v>
      </c>
      <c r="G63" s="86">
        <f>G65+G66+G67+G68</f>
        <v>6300</v>
      </c>
      <c r="H63" s="102">
        <f>G63/F63</f>
        <v>1</v>
      </c>
      <c r="I63" s="242" t="s">
        <v>164</v>
      </c>
      <c r="J63" s="240">
        <v>1</v>
      </c>
      <c r="K63" s="240">
        <v>1</v>
      </c>
      <c r="L63" s="241">
        <f>K63/J63</f>
        <v>1</v>
      </c>
      <c r="M63" s="238"/>
    </row>
    <row r="64" spans="1:13" ht="17.25" customHeight="1">
      <c r="A64" s="254"/>
      <c r="B64" s="255"/>
      <c r="C64" s="255"/>
      <c r="D64" s="256"/>
      <c r="E64" s="79" t="s">
        <v>15</v>
      </c>
      <c r="F64" s="87"/>
      <c r="G64" s="86"/>
      <c r="H64" s="102"/>
      <c r="I64" s="242"/>
      <c r="J64" s="240"/>
      <c r="K64" s="240"/>
      <c r="L64" s="241"/>
      <c r="M64" s="238"/>
    </row>
    <row r="65" spans="1:13" ht="17.25" customHeight="1">
      <c r="A65" s="254"/>
      <c r="B65" s="255"/>
      <c r="C65" s="255"/>
      <c r="D65" s="256"/>
      <c r="E65" s="79" t="s">
        <v>16</v>
      </c>
      <c r="F65" s="86">
        <f>4700+1600</f>
        <v>6300</v>
      </c>
      <c r="G65" s="86">
        <v>6300</v>
      </c>
      <c r="H65" s="102">
        <f>G65/F65</f>
        <v>1</v>
      </c>
      <c r="I65" s="242"/>
      <c r="J65" s="240"/>
      <c r="K65" s="240"/>
      <c r="L65" s="241"/>
      <c r="M65" s="238"/>
    </row>
    <row r="66" spans="1:13" ht="17.25" customHeight="1">
      <c r="A66" s="254"/>
      <c r="B66" s="255"/>
      <c r="C66" s="255"/>
      <c r="D66" s="256"/>
      <c r="E66" s="79" t="s">
        <v>17</v>
      </c>
      <c r="F66" s="86"/>
      <c r="G66" s="86"/>
      <c r="H66" s="102"/>
      <c r="I66" s="242"/>
      <c r="J66" s="240"/>
      <c r="K66" s="240"/>
      <c r="L66" s="241"/>
      <c r="M66" s="238"/>
    </row>
    <row r="67" spans="1:13" ht="17.25" customHeight="1">
      <c r="A67" s="254"/>
      <c r="B67" s="255"/>
      <c r="C67" s="255"/>
      <c r="D67" s="256"/>
      <c r="E67" s="79" t="s">
        <v>18</v>
      </c>
      <c r="F67" s="86"/>
      <c r="G67" s="86"/>
      <c r="H67" s="102"/>
      <c r="I67" s="242"/>
      <c r="J67" s="240"/>
      <c r="K67" s="240"/>
      <c r="L67" s="241"/>
      <c r="M67" s="238"/>
    </row>
    <row r="68" spans="1:13" ht="15.75" customHeight="1">
      <c r="A68" s="254"/>
      <c r="B68" s="255"/>
      <c r="C68" s="255"/>
      <c r="D68" s="256"/>
      <c r="E68" s="79" t="s">
        <v>19</v>
      </c>
      <c r="F68" s="86"/>
      <c r="G68" s="86"/>
      <c r="H68" s="102"/>
      <c r="I68" s="242"/>
      <c r="J68" s="240"/>
      <c r="K68" s="240"/>
      <c r="L68" s="241"/>
      <c r="M68" s="238"/>
    </row>
    <row r="69" spans="1:13" ht="19.5" customHeight="1">
      <c r="A69" s="254" t="s">
        <v>162</v>
      </c>
      <c r="B69" s="255" t="s">
        <v>163</v>
      </c>
      <c r="C69" s="255"/>
      <c r="D69" s="256"/>
      <c r="E69" s="98" t="s">
        <v>14</v>
      </c>
      <c r="F69" s="86">
        <f>F71+F72+F73+F74</f>
        <v>181</v>
      </c>
      <c r="G69" s="86">
        <f>G71+G72+G73+G74</f>
        <v>180.4</v>
      </c>
      <c r="H69" s="102">
        <f>G69/F69</f>
        <v>0.9966850828729282</v>
      </c>
      <c r="I69" s="242" t="s">
        <v>165</v>
      </c>
      <c r="J69" s="240">
        <v>1</v>
      </c>
      <c r="K69" s="240">
        <v>1</v>
      </c>
      <c r="L69" s="241">
        <f>K69/J69</f>
        <v>1</v>
      </c>
      <c r="M69" s="238"/>
    </row>
    <row r="70" spans="1:13" ht="19.5" customHeight="1">
      <c r="A70" s="254"/>
      <c r="B70" s="255"/>
      <c r="C70" s="255"/>
      <c r="D70" s="256"/>
      <c r="E70" s="98" t="s">
        <v>15</v>
      </c>
      <c r="F70" s="87"/>
      <c r="G70" s="86"/>
      <c r="H70" s="102"/>
      <c r="I70" s="242"/>
      <c r="J70" s="240"/>
      <c r="K70" s="240"/>
      <c r="L70" s="241"/>
      <c r="M70" s="238"/>
    </row>
    <row r="71" spans="1:13" ht="19.5" customHeight="1">
      <c r="A71" s="254"/>
      <c r="B71" s="255"/>
      <c r="C71" s="255"/>
      <c r="D71" s="256"/>
      <c r="E71" s="98" t="s">
        <v>16</v>
      </c>
      <c r="F71" s="86">
        <v>181</v>
      </c>
      <c r="G71" s="86">
        <v>180.4</v>
      </c>
      <c r="H71" s="102">
        <f>G71/F71</f>
        <v>0.9966850828729282</v>
      </c>
      <c r="I71" s="242"/>
      <c r="J71" s="240"/>
      <c r="K71" s="240"/>
      <c r="L71" s="241"/>
      <c r="M71" s="238"/>
    </row>
    <row r="72" spans="1:13" ht="19.5" customHeight="1">
      <c r="A72" s="254"/>
      <c r="B72" s="255"/>
      <c r="C72" s="255"/>
      <c r="D72" s="256"/>
      <c r="E72" s="98" t="s">
        <v>17</v>
      </c>
      <c r="F72" s="86"/>
      <c r="G72" s="86"/>
      <c r="H72" s="102"/>
      <c r="I72" s="242"/>
      <c r="J72" s="240"/>
      <c r="K72" s="240"/>
      <c r="L72" s="241"/>
      <c r="M72" s="238"/>
    </row>
    <row r="73" spans="1:13" ht="19.5" customHeight="1">
      <c r="A73" s="254"/>
      <c r="B73" s="255"/>
      <c r="C73" s="255"/>
      <c r="D73" s="256"/>
      <c r="E73" s="98" t="s">
        <v>18</v>
      </c>
      <c r="F73" s="86"/>
      <c r="G73" s="86"/>
      <c r="H73" s="102"/>
      <c r="I73" s="242"/>
      <c r="J73" s="240"/>
      <c r="K73" s="240"/>
      <c r="L73" s="241"/>
      <c r="M73" s="238"/>
    </row>
    <row r="74" spans="1:13" ht="19.5" customHeight="1">
      <c r="A74" s="254"/>
      <c r="B74" s="255"/>
      <c r="C74" s="255"/>
      <c r="D74" s="256"/>
      <c r="E74" s="98" t="s">
        <v>19</v>
      </c>
      <c r="F74" s="86"/>
      <c r="G74" s="86"/>
      <c r="H74" s="102"/>
      <c r="I74" s="242"/>
      <c r="J74" s="240"/>
      <c r="K74" s="240"/>
      <c r="L74" s="241"/>
      <c r="M74" s="239"/>
    </row>
    <row r="75" spans="1:13" ht="15" customHeight="1">
      <c r="A75" s="240"/>
      <c r="B75" s="253" t="s">
        <v>21</v>
      </c>
      <c r="C75" s="253"/>
      <c r="D75" s="253"/>
      <c r="E75" s="79" t="s">
        <v>14</v>
      </c>
      <c r="F75" s="86">
        <f>F77+F78+F79+F80</f>
        <v>19389</v>
      </c>
      <c r="G75" s="86">
        <f>G77+G78+G79+G80</f>
        <v>19343.540000000005</v>
      </c>
      <c r="H75" s="102">
        <f>G75/F75</f>
        <v>0.9976553716024552</v>
      </c>
      <c r="I75" s="240"/>
      <c r="J75" s="240"/>
      <c r="K75" s="240"/>
      <c r="L75" s="257"/>
      <c r="M75" s="240"/>
    </row>
    <row r="76" spans="1:13" ht="15" customHeight="1">
      <c r="A76" s="240"/>
      <c r="B76" s="253"/>
      <c r="C76" s="253"/>
      <c r="D76" s="253"/>
      <c r="E76" s="79" t="s">
        <v>15</v>
      </c>
      <c r="F76" s="86"/>
      <c r="G76" s="86"/>
      <c r="H76" s="102"/>
      <c r="I76" s="240"/>
      <c r="J76" s="240"/>
      <c r="K76" s="240"/>
      <c r="L76" s="257"/>
      <c r="M76" s="240"/>
    </row>
    <row r="77" spans="1:13" ht="15.75">
      <c r="A77" s="240"/>
      <c r="B77" s="253"/>
      <c r="C77" s="253"/>
      <c r="D77" s="253"/>
      <c r="E77" s="79" t="s">
        <v>16</v>
      </c>
      <c r="F77" s="86">
        <f>F59+F65+F40+F71</f>
        <v>19389</v>
      </c>
      <c r="G77" s="86">
        <f>G59+G65+G40+G71</f>
        <v>19343.540000000005</v>
      </c>
      <c r="H77" s="102">
        <f>G77/F77</f>
        <v>0.9976553716024552</v>
      </c>
      <c r="I77" s="240"/>
      <c r="J77" s="240"/>
      <c r="K77" s="240"/>
      <c r="L77" s="257"/>
      <c r="M77" s="240"/>
    </row>
    <row r="78" spans="1:13" ht="15.75">
      <c r="A78" s="240"/>
      <c r="B78" s="253"/>
      <c r="C78" s="253"/>
      <c r="D78" s="253"/>
      <c r="E78" s="79" t="s">
        <v>17</v>
      </c>
      <c r="F78" s="86">
        <f aca="true" t="shared" si="0" ref="F78:G80">F60+F66+F41</f>
        <v>0</v>
      </c>
      <c r="G78" s="86">
        <f t="shared" si="0"/>
        <v>0</v>
      </c>
      <c r="H78" s="102"/>
      <c r="I78" s="240"/>
      <c r="J78" s="240"/>
      <c r="K78" s="240"/>
      <c r="L78" s="257"/>
      <c r="M78" s="240"/>
    </row>
    <row r="79" spans="1:13" ht="15.75">
      <c r="A79" s="240"/>
      <c r="B79" s="253"/>
      <c r="C79" s="253"/>
      <c r="D79" s="253"/>
      <c r="E79" s="79" t="s">
        <v>18</v>
      </c>
      <c r="F79" s="86">
        <f t="shared" si="0"/>
        <v>0</v>
      </c>
      <c r="G79" s="86">
        <f t="shared" si="0"/>
        <v>0</v>
      </c>
      <c r="H79" s="102"/>
      <c r="I79" s="240"/>
      <c r="J79" s="240"/>
      <c r="K79" s="240"/>
      <c r="L79" s="257"/>
      <c r="M79" s="240"/>
    </row>
    <row r="80" spans="1:13" ht="15.75">
      <c r="A80" s="240"/>
      <c r="B80" s="253"/>
      <c r="C80" s="253"/>
      <c r="D80" s="253"/>
      <c r="E80" s="79" t="s">
        <v>19</v>
      </c>
      <c r="F80" s="86">
        <f t="shared" si="0"/>
        <v>0</v>
      </c>
      <c r="G80" s="86">
        <f t="shared" si="0"/>
        <v>0</v>
      </c>
      <c r="H80" s="102"/>
      <c r="I80" s="240"/>
      <c r="J80" s="240"/>
      <c r="K80" s="240"/>
      <c r="L80" s="257"/>
      <c r="M80" s="240"/>
    </row>
    <row r="81" spans="1:13" ht="15" customHeight="1">
      <c r="A81" s="235"/>
      <c r="B81" s="252" t="s">
        <v>22</v>
      </c>
      <c r="C81" s="252"/>
      <c r="D81" s="252"/>
      <c r="E81" s="89" t="s">
        <v>14</v>
      </c>
      <c r="F81" s="90">
        <f>F83+F84+F85+F86</f>
        <v>198672.1</v>
      </c>
      <c r="G81" s="90">
        <f>G83+G84+G85+G86</f>
        <v>198626.64</v>
      </c>
      <c r="H81" s="102">
        <f>G81/F81</f>
        <v>0.9997711807546203</v>
      </c>
      <c r="I81" s="235"/>
      <c r="J81" s="235"/>
      <c r="K81" s="235"/>
      <c r="L81" s="235"/>
      <c r="M81" s="235"/>
    </row>
    <row r="82" spans="1:13" ht="15.75">
      <c r="A82" s="235"/>
      <c r="B82" s="252"/>
      <c r="C82" s="252"/>
      <c r="D82" s="252"/>
      <c r="E82" s="89" t="s">
        <v>15</v>
      </c>
      <c r="F82" s="90"/>
      <c r="G82" s="90"/>
      <c r="H82" s="102"/>
      <c r="I82" s="235"/>
      <c r="J82" s="235"/>
      <c r="K82" s="235"/>
      <c r="L82" s="235"/>
      <c r="M82" s="235"/>
    </row>
    <row r="83" spans="1:13" ht="15.75">
      <c r="A83" s="235"/>
      <c r="B83" s="252"/>
      <c r="C83" s="252"/>
      <c r="D83" s="252"/>
      <c r="E83" s="89" t="s">
        <v>16</v>
      </c>
      <c r="F83" s="90">
        <f aca="true" t="shared" si="1" ref="F83:G86">F33+F77</f>
        <v>198672.1</v>
      </c>
      <c r="G83" s="90">
        <f t="shared" si="1"/>
        <v>198626.64</v>
      </c>
      <c r="H83" s="102">
        <f>G83/F83</f>
        <v>0.9997711807546203</v>
      </c>
      <c r="I83" s="235"/>
      <c r="J83" s="235"/>
      <c r="K83" s="235"/>
      <c r="L83" s="235"/>
      <c r="M83" s="235"/>
    </row>
    <row r="84" spans="1:13" ht="15.75">
      <c r="A84" s="235"/>
      <c r="B84" s="252"/>
      <c r="C84" s="252"/>
      <c r="D84" s="252"/>
      <c r="E84" s="89" t="s">
        <v>17</v>
      </c>
      <c r="F84" s="90">
        <f t="shared" si="1"/>
        <v>0</v>
      </c>
      <c r="G84" s="90">
        <f t="shared" si="1"/>
        <v>0</v>
      </c>
      <c r="H84" s="103"/>
      <c r="I84" s="235"/>
      <c r="J84" s="235"/>
      <c r="K84" s="235"/>
      <c r="L84" s="235"/>
      <c r="M84" s="235"/>
    </row>
    <row r="85" spans="1:13" ht="15.75">
      <c r="A85" s="235"/>
      <c r="B85" s="252"/>
      <c r="C85" s="252"/>
      <c r="D85" s="252"/>
      <c r="E85" s="89" t="s">
        <v>18</v>
      </c>
      <c r="F85" s="90">
        <f t="shared" si="1"/>
        <v>0</v>
      </c>
      <c r="G85" s="90">
        <f t="shared" si="1"/>
        <v>0</v>
      </c>
      <c r="H85" s="91"/>
      <c r="I85" s="235"/>
      <c r="J85" s="235"/>
      <c r="K85" s="235"/>
      <c r="L85" s="235"/>
      <c r="M85" s="235"/>
    </row>
    <row r="86" spans="1:13" ht="18.75" customHeight="1">
      <c r="A86" s="235"/>
      <c r="B86" s="252"/>
      <c r="C86" s="252"/>
      <c r="D86" s="252"/>
      <c r="E86" s="89" t="s">
        <v>19</v>
      </c>
      <c r="F86" s="90">
        <f t="shared" si="1"/>
        <v>0</v>
      </c>
      <c r="G86" s="90">
        <f t="shared" si="1"/>
        <v>0</v>
      </c>
      <c r="H86" s="91"/>
      <c r="I86" s="235"/>
      <c r="J86" s="235"/>
      <c r="K86" s="235"/>
      <c r="L86" s="235"/>
      <c r="M86" s="235"/>
    </row>
    <row r="87" spans="1:13" ht="15" customHeight="1">
      <c r="A87" s="235"/>
      <c r="B87" s="252" t="s">
        <v>23</v>
      </c>
      <c r="C87" s="252"/>
      <c r="D87" s="252"/>
      <c r="E87" s="89" t="s">
        <v>14</v>
      </c>
      <c r="F87" s="75">
        <f>F89+F90+F91+F92</f>
        <v>1061.6</v>
      </c>
      <c r="G87" s="75">
        <f>G89+G90+G91+G92</f>
        <v>1061.6</v>
      </c>
      <c r="H87" s="236">
        <f>G87/F87</f>
        <v>1</v>
      </c>
      <c r="I87" s="235" t="s">
        <v>156</v>
      </c>
      <c r="J87" s="235"/>
      <c r="K87" s="235"/>
      <c r="L87" s="235"/>
      <c r="M87" s="235"/>
    </row>
    <row r="88" spans="1:13" ht="15.75">
      <c r="A88" s="235"/>
      <c r="B88" s="252"/>
      <c r="C88" s="252"/>
      <c r="D88" s="252"/>
      <c r="E88" s="89" t="s">
        <v>15</v>
      </c>
      <c r="F88" s="75"/>
      <c r="G88" s="75"/>
      <c r="H88" s="236"/>
      <c r="I88" s="235"/>
      <c r="J88" s="235"/>
      <c r="K88" s="235"/>
      <c r="L88" s="235"/>
      <c r="M88" s="235"/>
    </row>
    <row r="89" spans="1:13" ht="15.75">
      <c r="A89" s="235"/>
      <c r="B89" s="252"/>
      <c r="C89" s="252"/>
      <c r="D89" s="252"/>
      <c r="E89" s="89" t="s">
        <v>16</v>
      </c>
      <c r="F89" s="75">
        <v>1061.6</v>
      </c>
      <c r="G89" s="75">
        <v>1061.6</v>
      </c>
      <c r="H89" s="236"/>
      <c r="I89" s="235"/>
      <c r="J89" s="235"/>
      <c r="K89" s="235"/>
      <c r="L89" s="235"/>
      <c r="M89" s="235"/>
    </row>
    <row r="90" spans="1:13" ht="15.75">
      <c r="A90" s="235"/>
      <c r="B90" s="252"/>
      <c r="C90" s="252"/>
      <c r="D90" s="252"/>
      <c r="E90" s="89" t="s">
        <v>17</v>
      </c>
      <c r="F90" s="75">
        <f aca="true" t="shared" si="2" ref="F90:G92">F96+F102+F108</f>
        <v>0</v>
      </c>
      <c r="G90" s="75">
        <f t="shared" si="2"/>
        <v>0</v>
      </c>
      <c r="H90" s="236"/>
      <c r="I90" s="235"/>
      <c r="J90" s="235"/>
      <c r="K90" s="235"/>
      <c r="L90" s="235"/>
      <c r="M90" s="235"/>
    </row>
    <row r="91" spans="1:13" ht="15.75">
      <c r="A91" s="235"/>
      <c r="B91" s="252"/>
      <c r="C91" s="252"/>
      <c r="D91" s="252"/>
      <c r="E91" s="89" t="s">
        <v>18</v>
      </c>
      <c r="F91" s="75">
        <f t="shared" si="2"/>
        <v>0</v>
      </c>
      <c r="G91" s="75">
        <f t="shared" si="2"/>
        <v>0</v>
      </c>
      <c r="H91" s="236"/>
      <c r="I91" s="235"/>
      <c r="J91" s="235"/>
      <c r="K91" s="235"/>
      <c r="L91" s="235"/>
      <c r="M91" s="235"/>
    </row>
    <row r="92" spans="1:13" ht="15.75">
      <c r="A92" s="235"/>
      <c r="B92" s="252"/>
      <c r="C92" s="252"/>
      <c r="D92" s="252"/>
      <c r="E92" s="89" t="s">
        <v>19</v>
      </c>
      <c r="F92" s="75">
        <f t="shared" si="2"/>
        <v>0</v>
      </c>
      <c r="G92" s="75">
        <f t="shared" si="2"/>
        <v>0</v>
      </c>
      <c r="H92" s="236"/>
      <c r="I92" s="235"/>
      <c r="J92" s="235"/>
      <c r="K92" s="235"/>
      <c r="L92" s="235"/>
      <c r="M92" s="235"/>
    </row>
    <row r="93" spans="1:13" ht="15.75">
      <c r="A93" s="235"/>
      <c r="B93" s="252" t="s">
        <v>36</v>
      </c>
      <c r="C93" s="252"/>
      <c r="D93" s="252"/>
      <c r="E93" s="89" t="s">
        <v>14</v>
      </c>
      <c r="F93" s="75">
        <f>F95+F96+F97+F98</f>
        <v>0</v>
      </c>
      <c r="G93" s="75">
        <f>G95+G96+G97+G98</f>
        <v>0</v>
      </c>
      <c r="H93" s="236">
        <v>0</v>
      </c>
      <c r="I93" s="235"/>
      <c r="J93" s="235">
        <v>0</v>
      </c>
      <c r="K93" s="235">
        <v>0</v>
      </c>
      <c r="L93" s="235">
        <v>0</v>
      </c>
      <c r="M93" s="235"/>
    </row>
    <row r="94" spans="1:13" ht="15.75">
      <c r="A94" s="235"/>
      <c r="B94" s="252"/>
      <c r="C94" s="252"/>
      <c r="D94" s="252"/>
      <c r="E94" s="89" t="s">
        <v>15</v>
      </c>
      <c r="F94" s="75"/>
      <c r="G94" s="75"/>
      <c r="H94" s="236"/>
      <c r="I94" s="235"/>
      <c r="J94" s="235"/>
      <c r="K94" s="235"/>
      <c r="L94" s="235"/>
      <c r="M94" s="235"/>
    </row>
    <row r="95" spans="1:13" ht="15.75">
      <c r="A95" s="235"/>
      <c r="B95" s="252"/>
      <c r="C95" s="252"/>
      <c r="D95" s="252"/>
      <c r="E95" s="89" t="s">
        <v>16</v>
      </c>
      <c r="F95" s="75">
        <v>0</v>
      </c>
      <c r="G95" s="75">
        <v>0</v>
      </c>
      <c r="H95" s="236"/>
      <c r="I95" s="235"/>
      <c r="J95" s="235"/>
      <c r="K95" s="235"/>
      <c r="L95" s="235"/>
      <c r="M95" s="235"/>
    </row>
    <row r="96" spans="1:13" ht="15.75">
      <c r="A96" s="235"/>
      <c r="B96" s="252"/>
      <c r="C96" s="252"/>
      <c r="D96" s="252"/>
      <c r="E96" s="89" t="s">
        <v>17</v>
      </c>
      <c r="F96" s="75"/>
      <c r="G96" s="75"/>
      <c r="H96" s="236"/>
      <c r="I96" s="235"/>
      <c r="J96" s="235"/>
      <c r="K96" s="235"/>
      <c r="L96" s="235"/>
      <c r="M96" s="235"/>
    </row>
    <row r="97" spans="1:13" ht="15.75">
      <c r="A97" s="235"/>
      <c r="B97" s="252"/>
      <c r="C97" s="252"/>
      <c r="D97" s="252"/>
      <c r="E97" s="89" t="s">
        <v>18</v>
      </c>
      <c r="F97" s="75"/>
      <c r="G97" s="75"/>
      <c r="H97" s="236"/>
      <c r="I97" s="235"/>
      <c r="J97" s="235"/>
      <c r="K97" s="235"/>
      <c r="L97" s="235"/>
      <c r="M97" s="235"/>
    </row>
    <row r="98" spans="1:13" ht="15.75">
      <c r="A98" s="235"/>
      <c r="B98" s="252"/>
      <c r="C98" s="252"/>
      <c r="D98" s="252"/>
      <c r="E98" s="89" t="s">
        <v>19</v>
      </c>
      <c r="F98" s="75"/>
      <c r="G98" s="75"/>
      <c r="H98" s="236"/>
      <c r="I98" s="235"/>
      <c r="J98" s="235"/>
      <c r="K98" s="235"/>
      <c r="L98" s="235"/>
      <c r="M98" s="235"/>
    </row>
    <row r="99" spans="1:13" ht="15.75">
      <c r="A99" s="235"/>
      <c r="B99" s="252" t="s">
        <v>37</v>
      </c>
      <c r="C99" s="252"/>
      <c r="D99" s="252"/>
      <c r="E99" s="89" t="s">
        <v>14</v>
      </c>
      <c r="F99" s="75">
        <f>F101+F102+F103+F104</f>
        <v>1061.6</v>
      </c>
      <c r="G99" s="97">
        <f>G101+G102+G103+G104</f>
        <v>1061.6</v>
      </c>
      <c r="H99" s="236">
        <f>G99/F99</f>
        <v>1</v>
      </c>
      <c r="I99" s="235" t="s">
        <v>39</v>
      </c>
      <c r="J99" s="235">
        <v>5</v>
      </c>
      <c r="K99" s="235">
        <v>5</v>
      </c>
      <c r="L99" s="251">
        <f>K99/J99</f>
        <v>1</v>
      </c>
      <c r="M99" s="235" t="s">
        <v>156</v>
      </c>
    </row>
    <row r="100" spans="1:13" ht="15.75">
      <c r="A100" s="235"/>
      <c r="B100" s="252"/>
      <c r="C100" s="252"/>
      <c r="D100" s="252"/>
      <c r="E100" s="89" t="s">
        <v>15</v>
      </c>
      <c r="F100" s="75"/>
      <c r="G100" s="75"/>
      <c r="H100" s="236"/>
      <c r="I100" s="235"/>
      <c r="J100" s="235"/>
      <c r="K100" s="235"/>
      <c r="L100" s="251"/>
      <c r="M100" s="235"/>
    </row>
    <row r="101" spans="1:13" ht="15.75">
      <c r="A101" s="235"/>
      <c r="B101" s="252"/>
      <c r="C101" s="252"/>
      <c r="D101" s="252"/>
      <c r="E101" s="89" t="s">
        <v>16</v>
      </c>
      <c r="F101" s="75">
        <v>1061.6</v>
      </c>
      <c r="G101" s="75">
        <v>1061.6</v>
      </c>
      <c r="H101" s="236"/>
      <c r="I101" s="235"/>
      <c r="J101" s="235"/>
      <c r="K101" s="235"/>
      <c r="L101" s="251"/>
      <c r="M101" s="235"/>
    </row>
    <row r="102" spans="1:13" ht="15.75">
      <c r="A102" s="235"/>
      <c r="B102" s="252"/>
      <c r="C102" s="252"/>
      <c r="D102" s="252"/>
      <c r="E102" s="89" t="s">
        <v>17</v>
      </c>
      <c r="F102" s="75"/>
      <c r="G102" s="75"/>
      <c r="H102" s="236"/>
      <c r="I102" s="235"/>
      <c r="J102" s="235"/>
      <c r="K102" s="235"/>
      <c r="L102" s="251"/>
      <c r="M102" s="235"/>
    </row>
    <row r="103" spans="1:13" ht="15.75">
      <c r="A103" s="235"/>
      <c r="B103" s="252"/>
      <c r="C103" s="252"/>
      <c r="D103" s="252"/>
      <c r="E103" s="89" t="s">
        <v>18</v>
      </c>
      <c r="F103" s="75"/>
      <c r="G103" s="75"/>
      <c r="H103" s="236"/>
      <c r="I103" s="235"/>
      <c r="J103" s="235"/>
      <c r="K103" s="235"/>
      <c r="L103" s="251"/>
      <c r="M103" s="235"/>
    </row>
    <row r="104" spans="1:13" ht="15.75">
      <c r="A104" s="235"/>
      <c r="B104" s="252"/>
      <c r="C104" s="252"/>
      <c r="D104" s="252"/>
      <c r="E104" s="89" t="s">
        <v>19</v>
      </c>
      <c r="F104" s="75"/>
      <c r="G104" s="75"/>
      <c r="H104" s="236"/>
      <c r="I104" s="235"/>
      <c r="J104" s="235"/>
      <c r="K104" s="235"/>
      <c r="L104" s="251"/>
      <c r="M104" s="235"/>
    </row>
    <row r="105" spans="1:13" ht="15.75">
      <c r="A105" s="235"/>
      <c r="B105" s="252" t="s">
        <v>26</v>
      </c>
      <c r="C105" s="252"/>
      <c r="D105" s="252"/>
      <c r="E105" s="89" t="s">
        <v>14</v>
      </c>
      <c r="F105" s="75">
        <f>F107+F108+F109+F110</f>
        <v>0</v>
      </c>
      <c r="G105" s="75">
        <f>G107+G108+G109+G110</f>
        <v>0</v>
      </c>
      <c r="H105" s="236"/>
      <c r="I105" s="235" t="s">
        <v>38</v>
      </c>
      <c r="J105" s="235"/>
      <c r="K105" s="235"/>
      <c r="L105" s="251"/>
      <c r="M105" s="235"/>
    </row>
    <row r="106" spans="1:13" ht="15.75">
      <c r="A106" s="235"/>
      <c r="B106" s="252"/>
      <c r="C106" s="252"/>
      <c r="D106" s="252"/>
      <c r="E106" s="89" t="s">
        <v>15</v>
      </c>
      <c r="F106" s="75"/>
      <c r="G106" s="75"/>
      <c r="H106" s="236"/>
      <c r="I106" s="235"/>
      <c r="J106" s="235"/>
      <c r="K106" s="235"/>
      <c r="L106" s="251"/>
      <c r="M106" s="235"/>
    </row>
    <row r="107" spans="1:13" ht="15.75">
      <c r="A107" s="235"/>
      <c r="B107" s="252"/>
      <c r="C107" s="252"/>
      <c r="D107" s="252"/>
      <c r="E107" s="89" t="s">
        <v>16</v>
      </c>
      <c r="F107" s="75"/>
      <c r="G107" s="75"/>
      <c r="H107" s="236"/>
      <c r="I107" s="235"/>
      <c r="J107" s="235"/>
      <c r="K107" s="235"/>
      <c r="L107" s="251"/>
      <c r="M107" s="235"/>
    </row>
    <row r="108" spans="1:13" ht="15" customHeight="1">
      <c r="A108" s="235"/>
      <c r="B108" s="252"/>
      <c r="C108" s="252"/>
      <c r="D108" s="252"/>
      <c r="E108" s="89" t="s">
        <v>17</v>
      </c>
      <c r="F108" s="75"/>
      <c r="G108" s="75"/>
      <c r="H108" s="236"/>
      <c r="I108" s="235"/>
      <c r="J108" s="235"/>
      <c r="K108" s="235"/>
      <c r="L108" s="251"/>
      <c r="M108" s="235"/>
    </row>
    <row r="109" spans="1:13" ht="15" customHeight="1">
      <c r="A109" s="235"/>
      <c r="B109" s="252"/>
      <c r="C109" s="252"/>
      <c r="D109" s="252"/>
      <c r="E109" s="89" t="s">
        <v>18</v>
      </c>
      <c r="F109" s="75"/>
      <c r="G109" s="75"/>
      <c r="H109" s="236"/>
      <c r="I109" s="235"/>
      <c r="J109" s="235"/>
      <c r="K109" s="235"/>
      <c r="L109" s="251"/>
      <c r="M109" s="235"/>
    </row>
    <row r="110" spans="1:13" ht="15" customHeight="1">
      <c r="A110" s="235"/>
      <c r="B110" s="252"/>
      <c r="C110" s="252"/>
      <c r="D110" s="252"/>
      <c r="E110" s="89" t="s">
        <v>19</v>
      </c>
      <c r="F110" s="75"/>
      <c r="G110" s="75"/>
      <c r="H110" s="236"/>
      <c r="I110" s="235"/>
      <c r="J110" s="235"/>
      <c r="K110" s="235"/>
      <c r="L110" s="251"/>
      <c r="M110" s="235"/>
    </row>
  </sheetData>
  <sheetProtection/>
  <mergeCells count="128">
    <mergeCell ref="L69:L74"/>
    <mergeCell ref="A69:A74"/>
    <mergeCell ref="B69:C74"/>
    <mergeCell ref="D69:D74"/>
    <mergeCell ref="I69:I74"/>
    <mergeCell ref="J69:J74"/>
    <mergeCell ref="K69:K74"/>
    <mergeCell ref="M37:M55"/>
    <mergeCell ref="B56:C56"/>
    <mergeCell ref="I38:I43"/>
    <mergeCell ref="J38:J43"/>
    <mergeCell ref="K38:K43"/>
    <mergeCell ref="L38:L43"/>
    <mergeCell ref="B37:H37"/>
    <mergeCell ref="L44:L49"/>
    <mergeCell ref="I44:I49"/>
    <mergeCell ref="M13:M18"/>
    <mergeCell ref="M19:M24"/>
    <mergeCell ref="M25:M29"/>
    <mergeCell ref="I25:I30"/>
    <mergeCell ref="J25:J30"/>
    <mergeCell ref="K25:K30"/>
    <mergeCell ref="L25:L30"/>
    <mergeCell ref="A9:A10"/>
    <mergeCell ref="B9:H10"/>
    <mergeCell ref="B8:C8"/>
    <mergeCell ref="H6:H7"/>
    <mergeCell ref="I6:L6"/>
    <mergeCell ref="B6:C7"/>
    <mergeCell ref="D6:D7"/>
    <mergeCell ref="E6:E7"/>
    <mergeCell ref="F6:G6"/>
    <mergeCell ref="B25:C30"/>
    <mergeCell ref="D25:D30"/>
    <mergeCell ref="A13:A18"/>
    <mergeCell ref="B13:C18"/>
    <mergeCell ref="A1:M1"/>
    <mergeCell ref="D13:D18"/>
    <mergeCell ref="I13:I18"/>
    <mergeCell ref="J13:J18"/>
    <mergeCell ref="K13:K18"/>
    <mergeCell ref="L13:L18"/>
    <mergeCell ref="D50:D55"/>
    <mergeCell ref="A44:A49"/>
    <mergeCell ref="B44:C49"/>
    <mergeCell ref="D44:D49"/>
    <mergeCell ref="I31:M36"/>
    <mergeCell ref="J19:J24"/>
    <mergeCell ref="A19:A24"/>
    <mergeCell ref="B19:C24"/>
    <mergeCell ref="D19:D24"/>
    <mergeCell ref="A25:A30"/>
    <mergeCell ref="J44:J49"/>
    <mergeCell ref="K44:K49"/>
    <mergeCell ref="A31:A36"/>
    <mergeCell ref="B31:D36"/>
    <mergeCell ref="I50:I55"/>
    <mergeCell ref="J50:J55"/>
    <mergeCell ref="K50:K55"/>
    <mergeCell ref="B38:C43"/>
    <mergeCell ref="A38:A43"/>
    <mergeCell ref="D38:D43"/>
    <mergeCell ref="L50:L55"/>
    <mergeCell ref="I57:I62"/>
    <mergeCell ref="J57:J62"/>
    <mergeCell ref="K57:K62"/>
    <mergeCell ref="L57:L62"/>
    <mergeCell ref="A57:A62"/>
    <mergeCell ref="B57:C62"/>
    <mergeCell ref="D57:D62"/>
    <mergeCell ref="A50:A55"/>
    <mergeCell ref="B50:C55"/>
    <mergeCell ref="I63:I68"/>
    <mergeCell ref="J63:J68"/>
    <mergeCell ref="J75:J80"/>
    <mergeCell ref="K63:K68"/>
    <mergeCell ref="L63:L68"/>
    <mergeCell ref="A63:A68"/>
    <mergeCell ref="B63:C68"/>
    <mergeCell ref="D63:D68"/>
    <mergeCell ref="K75:K80"/>
    <mergeCell ref="L75:L80"/>
    <mergeCell ref="A75:A80"/>
    <mergeCell ref="I75:I80"/>
    <mergeCell ref="A87:A92"/>
    <mergeCell ref="I87:M92"/>
    <mergeCell ref="B87:D92"/>
    <mergeCell ref="H87:H92"/>
    <mergeCell ref="I81:M86"/>
    <mergeCell ref="B81:D86"/>
    <mergeCell ref="A81:A86"/>
    <mergeCell ref="L93:L98"/>
    <mergeCell ref="M93:M98"/>
    <mergeCell ref="A99:A104"/>
    <mergeCell ref="A105:A110"/>
    <mergeCell ref="H93:H98"/>
    <mergeCell ref="H99:H104"/>
    <mergeCell ref="H105:H110"/>
    <mergeCell ref="B99:D104"/>
    <mergeCell ref="B105:D110"/>
    <mergeCell ref="A93:A98"/>
    <mergeCell ref="I99:I104"/>
    <mergeCell ref="B93:D98"/>
    <mergeCell ref="I93:I98"/>
    <mergeCell ref="J93:J98"/>
    <mergeCell ref="K93:K98"/>
    <mergeCell ref="J99:J104"/>
    <mergeCell ref="K99:K104"/>
    <mergeCell ref="B11:H12"/>
    <mergeCell ref="L99:L104"/>
    <mergeCell ref="M99:M104"/>
    <mergeCell ref="I105:I110"/>
    <mergeCell ref="J105:J110"/>
    <mergeCell ref="K105:K110"/>
    <mergeCell ref="L105:L110"/>
    <mergeCell ref="M105:M110"/>
    <mergeCell ref="M75:M80"/>
    <mergeCell ref="B75:D80"/>
    <mergeCell ref="M56:M74"/>
    <mergeCell ref="A2:M2"/>
    <mergeCell ref="A3:M3"/>
    <mergeCell ref="A4:M4"/>
    <mergeCell ref="M6:M7"/>
    <mergeCell ref="K19:K24"/>
    <mergeCell ref="L19:L24"/>
    <mergeCell ref="I19:I24"/>
    <mergeCell ref="A11:A12"/>
    <mergeCell ref="M9:M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rowBreaks count="2" manualBreakCount="2">
    <brk id="24" max="12" man="1"/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="60" zoomScaleNormal="110" zoomScalePageLayoutView="0" workbookViewId="0" topLeftCell="A1">
      <selection activeCell="M14" sqref="M14:M19"/>
    </sheetView>
  </sheetViews>
  <sheetFormatPr defaultColWidth="9.140625" defaultRowHeight="15"/>
  <cols>
    <col min="1" max="1" width="5.00390625" style="17" customWidth="1"/>
    <col min="2" max="2" width="28.140625" style="17" customWidth="1"/>
    <col min="3" max="3" width="22.00390625" style="17" customWidth="1"/>
    <col min="4" max="4" width="12.8515625" style="17" customWidth="1"/>
    <col min="5" max="5" width="11.57421875" style="17" customWidth="1"/>
    <col min="6" max="11" width="5.57421875" style="17" customWidth="1"/>
    <col min="12" max="12" width="10.7109375" style="17" customWidth="1"/>
    <col min="13" max="13" width="34.140625" style="17" customWidth="1"/>
    <col min="14" max="15" width="4.421875" style="17" customWidth="1"/>
    <col min="16" max="16" width="5.421875" style="17" customWidth="1"/>
    <col min="17" max="17" width="3.57421875" style="17" customWidth="1"/>
    <col min="18" max="18" width="10.00390625" style="17" customWidth="1"/>
    <col min="19" max="20" width="9.140625" style="17" customWidth="1"/>
    <col min="21" max="21" width="12.140625" style="17" customWidth="1"/>
    <col min="22" max="16384" width="9.140625" style="17" customWidth="1"/>
  </cols>
  <sheetData>
    <row r="1" spans="1:21" ht="27" customHeight="1">
      <c r="A1" s="304" t="s">
        <v>143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</row>
    <row r="2" spans="1:21" ht="18.75" customHeight="1">
      <c r="A2" s="174" t="s">
        <v>160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10" ht="15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21" ht="30" customHeight="1">
      <c r="A4" s="282" t="s">
        <v>94</v>
      </c>
      <c r="B4" s="235" t="s">
        <v>1</v>
      </c>
      <c r="C4" s="235"/>
      <c r="D4" s="235" t="s">
        <v>2</v>
      </c>
      <c r="E4" s="235" t="s">
        <v>3</v>
      </c>
      <c r="F4" s="235" t="s">
        <v>4</v>
      </c>
      <c r="G4" s="235"/>
      <c r="H4" s="235"/>
      <c r="I4" s="235"/>
      <c r="J4" s="235"/>
      <c r="K4" s="235"/>
      <c r="L4" s="235" t="s">
        <v>95</v>
      </c>
      <c r="M4" s="235" t="s">
        <v>5</v>
      </c>
      <c r="N4" s="235"/>
      <c r="O4" s="235"/>
      <c r="P4" s="235"/>
      <c r="Q4" s="235"/>
      <c r="R4" s="235"/>
      <c r="S4" s="282" t="s">
        <v>6</v>
      </c>
      <c r="T4" s="305"/>
      <c r="U4" s="306"/>
    </row>
    <row r="5" spans="1:21" ht="63">
      <c r="A5" s="283"/>
      <c r="B5" s="235"/>
      <c r="C5" s="235"/>
      <c r="D5" s="235"/>
      <c r="E5" s="235"/>
      <c r="F5" s="235" t="s">
        <v>8</v>
      </c>
      <c r="G5" s="235"/>
      <c r="H5" s="235"/>
      <c r="I5" s="235" t="s">
        <v>9</v>
      </c>
      <c r="J5" s="235"/>
      <c r="K5" s="235"/>
      <c r="L5" s="235"/>
      <c r="M5" s="51" t="s">
        <v>10</v>
      </c>
      <c r="N5" s="235" t="s">
        <v>11</v>
      </c>
      <c r="O5" s="235"/>
      <c r="P5" s="235" t="s">
        <v>12</v>
      </c>
      <c r="Q5" s="235"/>
      <c r="R5" s="51" t="s">
        <v>13</v>
      </c>
      <c r="S5" s="244" t="s">
        <v>7</v>
      </c>
      <c r="T5" s="244"/>
      <c r="U5" s="244"/>
    </row>
    <row r="6" spans="1:21" ht="15.75">
      <c r="A6" s="51">
        <v>1</v>
      </c>
      <c r="B6" s="235">
        <v>2</v>
      </c>
      <c r="C6" s="235"/>
      <c r="D6" s="51">
        <v>3</v>
      </c>
      <c r="E6" s="51">
        <v>4</v>
      </c>
      <c r="F6" s="235">
        <v>5</v>
      </c>
      <c r="G6" s="235"/>
      <c r="H6" s="235"/>
      <c r="I6" s="235">
        <v>6</v>
      </c>
      <c r="J6" s="235"/>
      <c r="K6" s="235"/>
      <c r="L6" s="51">
        <v>7</v>
      </c>
      <c r="M6" s="51">
        <v>8</v>
      </c>
      <c r="N6" s="235">
        <v>9</v>
      </c>
      <c r="O6" s="235"/>
      <c r="P6" s="235">
        <v>10</v>
      </c>
      <c r="Q6" s="235"/>
      <c r="R6" s="51">
        <v>11</v>
      </c>
      <c r="S6" s="235">
        <v>12</v>
      </c>
      <c r="T6" s="235"/>
      <c r="U6" s="235"/>
    </row>
    <row r="7" spans="1:21" ht="100.5" customHeight="1">
      <c r="A7" s="52"/>
      <c r="B7" s="300" t="s">
        <v>135</v>
      </c>
      <c r="C7" s="301"/>
      <c r="D7" s="301"/>
      <c r="E7" s="301"/>
      <c r="F7" s="301"/>
      <c r="G7" s="301"/>
      <c r="H7" s="301"/>
      <c r="I7" s="301"/>
      <c r="J7" s="301"/>
      <c r="K7" s="301"/>
      <c r="L7" s="302"/>
      <c r="M7" s="53" t="s">
        <v>142</v>
      </c>
      <c r="N7" s="245">
        <v>50</v>
      </c>
      <c r="O7" s="247"/>
      <c r="P7" s="245">
        <v>50</v>
      </c>
      <c r="Q7" s="247"/>
      <c r="R7" s="58">
        <v>1</v>
      </c>
      <c r="S7" s="282" t="s">
        <v>157</v>
      </c>
      <c r="T7" s="305"/>
      <c r="U7" s="306"/>
    </row>
    <row r="8" spans="1:21" ht="17.25" customHeight="1">
      <c r="A8" s="299">
        <v>1</v>
      </c>
      <c r="B8" s="242" t="s">
        <v>136</v>
      </c>
      <c r="C8" s="242"/>
      <c r="D8" s="240" t="s">
        <v>30</v>
      </c>
      <c r="E8" s="52" t="s">
        <v>14</v>
      </c>
      <c r="F8" s="292">
        <f>F10+F11+F12+F13</f>
        <v>10863.1</v>
      </c>
      <c r="G8" s="293"/>
      <c r="H8" s="294"/>
      <c r="I8" s="292">
        <f>I10+I11+I12+I13</f>
        <v>10828.15</v>
      </c>
      <c r="J8" s="293"/>
      <c r="K8" s="294"/>
      <c r="L8" s="92">
        <f>I8/F8</f>
        <v>0.9967826863418361</v>
      </c>
      <c r="M8" s="307" t="s">
        <v>139</v>
      </c>
      <c r="N8" s="303">
        <v>56</v>
      </c>
      <c r="O8" s="303"/>
      <c r="P8" s="303">
        <v>56</v>
      </c>
      <c r="Q8" s="303"/>
      <c r="R8" s="295">
        <f>P8/N8</f>
        <v>1</v>
      </c>
      <c r="S8" s="284"/>
      <c r="T8" s="310"/>
      <c r="U8" s="311"/>
    </row>
    <row r="9" spans="1:21" ht="17.25" customHeight="1">
      <c r="A9" s="299"/>
      <c r="B9" s="242"/>
      <c r="C9" s="242"/>
      <c r="D9" s="240"/>
      <c r="E9" s="52" t="s">
        <v>15</v>
      </c>
      <c r="F9" s="292"/>
      <c r="G9" s="293"/>
      <c r="H9" s="294"/>
      <c r="I9" s="292"/>
      <c r="J9" s="293"/>
      <c r="K9" s="294"/>
      <c r="L9" s="93"/>
      <c r="M9" s="308"/>
      <c r="N9" s="303"/>
      <c r="O9" s="303"/>
      <c r="P9" s="303"/>
      <c r="Q9" s="303"/>
      <c r="R9" s="296"/>
      <c r="S9" s="284"/>
      <c r="T9" s="310"/>
      <c r="U9" s="311"/>
    </row>
    <row r="10" spans="1:21" ht="17.25" customHeight="1">
      <c r="A10" s="299"/>
      <c r="B10" s="242"/>
      <c r="C10" s="242"/>
      <c r="D10" s="240"/>
      <c r="E10" s="52" t="s">
        <v>16</v>
      </c>
      <c r="F10" s="292">
        <f>F16+F22+F28</f>
        <v>10863.1</v>
      </c>
      <c r="G10" s="293"/>
      <c r="H10" s="294"/>
      <c r="I10" s="292">
        <f>I16+I22+I28</f>
        <v>10828.15</v>
      </c>
      <c r="J10" s="293"/>
      <c r="K10" s="294"/>
      <c r="L10" s="92">
        <f>I10/F10</f>
        <v>0.9967826863418361</v>
      </c>
      <c r="M10" s="308"/>
      <c r="N10" s="303"/>
      <c r="O10" s="303"/>
      <c r="P10" s="303"/>
      <c r="Q10" s="303"/>
      <c r="R10" s="296"/>
      <c r="S10" s="284"/>
      <c r="T10" s="310"/>
      <c r="U10" s="311"/>
    </row>
    <row r="11" spans="1:21" ht="17.25" customHeight="1">
      <c r="A11" s="299"/>
      <c r="B11" s="242"/>
      <c r="C11" s="242"/>
      <c r="D11" s="240"/>
      <c r="E11" s="52" t="s">
        <v>17</v>
      </c>
      <c r="F11" s="292"/>
      <c r="G11" s="293"/>
      <c r="H11" s="294"/>
      <c r="I11" s="292"/>
      <c r="J11" s="293"/>
      <c r="K11" s="294"/>
      <c r="L11" s="92"/>
      <c r="M11" s="308"/>
      <c r="N11" s="303"/>
      <c r="O11" s="303"/>
      <c r="P11" s="303"/>
      <c r="Q11" s="303"/>
      <c r="R11" s="296"/>
      <c r="S11" s="284"/>
      <c r="T11" s="310"/>
      <c r="U11" s="311"/>
    </row>
    <row r="12" spans="1:21" ht="17.25" customHeight="1">
      <c r="A12" s="299"/>
      <c r="B12" s="242"/>
      <c r="C12" s="242"/>
      <c r="D12" s="240"/>
      <c r="E12" s="52" t="s">
        <v>18</v>
      </c>
      <c r="F12" s="292"/>
      <c r="G12" s="293"/>
      <c r="H12" s="294"/>
      <c r="I12" s="292"/>
      <c r="J12" s="293"/>
      <c r="K12" s="294"/>
      <c r="L12" s="92"/>
      <c r="M12" s="308"/>
      <c r="N12" s="303"/>
      <c r="O12" s="303"/>
      <c r="P12" s="303"/>
      <c r="Q12" s="303"/>
      <c r="R12" s="296"/>
      <c r="S12" s="284"/>
      <c r="T12" s="310"/>
      <c r="U12" s="311"/>
    </row>
    <row r="13" spans="1:21" ht="17.25" customHeight="1">
      <c r="A13" s="299"/>
      <c r="B13" s="242"/>
      <c r="C13" s="242"/>
      <c r="D13" s="240"/>
      <c r="E13" s="52" t="s">
        <v>19</v>
      </c>
      <c r="F13" s="292"/>
      <c r="G13" s="293"/>
      <c r="H13" s="294"/>
      <c r="I13" s="292"/>
      <c r="J13" s="293"/>
      <c r="K13" s="294"/>
      <c r="L13" s="92"/>
      <c r="M13" s="309"/>
      <c r="N13" s="303"/>
      <c r="O13" s="303"/>
      <c r="P13" s="303"/>
      <c r="Q13" s="303"/>
      <c r="R13" s="297"/>
      <c r="S13" s="284"/>
      <c r="T13" s="310"/>
      <c r="U13" s="311"/>
    </row>
    <row r="14" spans="1:21" ht="17.25" customHeight="1">
      <c r="A14" s="299" t="s">
        <v>27</v>
      </c>
      <c r="B14" s="242" t="s">
        <v>137</v>
      </c>
      <c r="C14" s="242"/>
      <c r="D14" s="240" t="s">
        <v>30</v>
      </c>
      <c r="E14" s="52" t="s">
        <v>14</v>
      </c>
      <c r="F14" s="292">
        <f>F16+F17+F18+F19</f>
        <v>10010.8</v>
      </c>
      <c r="G14" s="293"/>
      <c r="H14" s="294"/>
      <c r="I14" s="292">
        <f>I16+I17+I18+I19</f>
        <v>9977.25</v>
      </c>
      <c r="J14" s="293"/>
      <c r="K14" s="294"/>
      <c r="L14" s="92">
        <f>I14/F14</f>
        <v>0.9966486194909498</v>
      </c>
      <c r="M14" s="242" t="s">
        <v>141</v>
      </c>
      <c r="N14" s="298">
        <v>8</v>
      </c>
      <c r="O14" s="298"/>
      <c r="P14" s="240">
        <v>8</v>
      </c>
      <c r="Q14" s="240"/>
      <c r="R14" s="295">
        <f>P14/N14</f>
        <v>1</v>
      </c>
      <c r="S14" s="284"/>
      <c r="T14" s="310"/>
      <c r="U14" s="311"/>
    </row>
    <row r="15" spans="1:21" ht="15" customHeight="1">
      <c r="A15" s="299"/>
      <c r="B15" s="242"/>
      <c r="C15" s="242"/>
      <c r="D15" s="240"/>
      <c r="E15" s="52" t="s">
        <v>15</v>
      </c>
      <c r="F15" s="292"/>
      <c r="G15" s="293"/>
      <c r="H15" s="294"/>
      <c r="I15" s="292"/>
      <c r="J15" s="293"/>
      <c r="K15" s="294"/>
      <c r="L15" s="92"/>
      <c r="M15" s="242"/>
      <c r="N15" s="298"/>
      <c r="O15" s="298"/>
      <c r="P15" s="240"/>
      <c r="Q15" s="240"/>
      <c r="R15" s="296"/>
      <c r="S15" s="284"/>
      <c r="T15" s="310"/>
      <c r="U15" s="311"/>
    </row>
    <row r="16" spans="1:21" ht="15" customHeight="1">
      <c r="A16" s="299"/>
      <c r="B16" s="242"/>
      <c r="C16" s="242"/>
      <c r="D16" s="240"/>
      <c r="E16" s="52" t="s">
        <v>16</v>
      </c>
      <c r="F16" s="292">
        <v>10010.8</v>
      </c>
      <c r="G16" s="293"/>
      <c r="H16" s="294"/>
      <c r="I16" s="292">
        <v>9977.25</v>
      </c>
      <c r="J16" s="293"/>
      <c r="K16" s="294"/>
      <c r="L16" s="92">
        <f>I16/F16</f>
        <v>0.9966486194909498</v>
      </c>
      <c r="M16" s="242"/>
      <c r="N16" s="298"/>
      <c r="O16" s="298"/>
      <c r="P16" s="240"/>
      <c r="Q16" s="240"/>
      <c r="R16" s="296"/>
      <c r="S16" s="284"/>
      <c r="T16" s="310"/>
      <c r="U16" s="311"/>
    </row>
    <row r="17" spans="1:21" ht="17.25" customHeight="1">
      <c r="A17" s="299"/>
      <c r="B17" s="242"/>
      <c r="C17" s="242"/>
      <c r="D17" s="240"/>
      <c r="E17" s="52" t="s">
        <v>17</v>
      </c>
      <c r="F17" s="292"/>
      <c r="G17" s="293"/>
      <c r="H17" s="294"/>
      <c r="I17" s="292"/>
      <c r="J17" s="293"/>
      <c r="K17" s="294"/>
      <c r="L17" s="92"/>
      <c r="M17" s="242"/>
      <c r="N17" s="298"/>
      <c r="O17" s="298"/>
      <c r="P17" s="240"/>
      <c r="Q17" s="240"/>
      <c r="R17" s="296"/>
      <c r="S17" s="284"/>
      <c r="T17" s="310"/>
      <c r="U17" s="311"/>
    </row>
    <row r="18" spans="1:21" ht="16.5" customHeight="1">
      <c r="A18" s="299"/>
      <c r="B18" s="242"/>
      <c r="C18" s="242"/>
      <c r="D18" s="240"/>
      <c r="E18" s="52" t="s">
        <v>18</v>
      </c>
      <c r="F18" s="292"/>
      <c r="G18" s="293"/>
      <c r="H18" s="294"/>
      <c r="I18" s="292"/>
      <c r="J18" s="293"/>
      <c r="K18" s="294"/>
      <c r="L18" s="92"/>
      <c r="M18" s="242"/>
      <c r="N18" s="298"/>
      <c r="O18" s="298"/>
      <c r="P18" s="240"/>
      <c r="Q18" s="240"/>
      <c r="R18" s="296"/>
      <c r="S18" s="284"/>
      <c r="T18" s="310"/>
      <c r="U18" s="311"/>
    </row>
    <row r="19" spans="1:21" ht="15.75" customHeight="1">
      <c r="A19" s="299"/>
      <c r="B19" s="242"/>
      <c r="C19" s="242"/>
      <c r="D19" s="240"/>
      <c r="E19" s="52" t="s">
        <v>19</v>
      </c>
      <c r="F19" s="292"/>
      <c r="G19" s="293"/>
      <c r="H19" s="294"/>
      <c r="I19" s="292"/>
      <c r="J19" s="293"/>
      <c r="K19" s="294"/>
      <c r="L19" s="92"/>
      <c r="M19" s="242"/>
      <c r="N19" s="298"/>
      <c r="O19" s="298"/>
      <c r="P19" s="240"/>
      <c r="Q19" s="240"/>
      <c r="R19" s="297"/>
      <c r="S19" s="284"/>
      <c r="T19" s="310"/>
      <c r="U19" s="311"/>
    </row>
    <row r="20" spans="1:21" ht="24" customHeight="1">
      <c r="A20" s="299" t="s">
        <v>28</v>
      </c>
      <c r="B20" s="242" t="s">
        <v>138</v>
      </c>
      <c r="C20" s="242"/>
      <c r="D20" s="240" t="s">
        <v>30</v>
      </c>
      <c r="E20" s="64" t="s">
        <v>14</v>
      </c>
      <c r="F20" s="292">
        <f>F22</f>
        <v>210.7</v>
      </c>
      <c r="G20" s="293"/>
      <c r="H20" s="294"/>
      <c r="I20" s="292">
        <f>I22</f>
        <v>209.3</v>
      </c>
      <c r="J20" s="293"/>
      <c r="K20" s="294"/>
      <c r="L20" s="92">
        <f>I20/F20</f>
        <v>0.9933554817275748</v>
      </c>
      <c r="M20" s="242" t="s">
        <v>140</v>
      </c>
      <c r="N20" s="240">
        <v>1</v>
      </c>
      <c r="O20" s="240"/>
      <c r="P20" s="240">
        <v>1</v>
      </c>
      <c r="Q20" s="240"/>
      <c r="R20" s="295">
        <f>P20/N20</f>
        <v>1</v>
      </c>
      <c r="S20" s="284"/>
      <c r="T20" s="310"/>
      <c r="U20" s="311"/>
    </row>
    <row r="21" spans="1:21" ht="13.5" customHeight="1">
      <c r="A21" s="299"/>
      <c r="B21" s="242"/>
      <c r="C21" s="242"/>
      <c r="D21" s="240"/>
      <c r="E21" s="64" t="s">
        <v>15</v>
      </c>
      <c r="F21" s="292"/>
      <c r="G21" s="293"/>
      <c r="H21" s="294"/>
      <c r="I21" s="292"/>
      <c r="J21" s="293"/>
      <c r="K21" s="294"/>
      <c r="L21" s="92"/>
      <c r="M21" s="242"/>
      <c r="N21" s="240"/>
      <c r="O21" s="240"/>
      <c r="P21" s="240"/>
      <c r="Q21" s="240"/>
      <c r="R21" s="296"/>
      <c r="S21" s="284"/>
      <c r="T21" s="310"/>
      <c r="U21" s="311"/>
    </row>
    <row r="22" spans="1:21" ht="13.5" customHeight="1">
      <c r="A22" s="299"/>
      <c r="B22" s="242"/>
      <c r="C22" s="242"/>
      <c r="D22" s="240"/>
      <c r="E22" s="64" t="s">
        <v>16</v>
      </c>
      <c r="F22" s="292">
        <v>210.7</v>
      </c>
      <c r="G22" s="293"/>
      <c r="H22" s="294"/>
      <c r="I22" s="292">
        <v>209.3</v>
      </c>
      <c r="J22" s="293"/>
      <c r="K22" s="294"/>
      <c r="L22" s="92">
        <f>I22/F22</f>
        <v>0.9933554817275748</v>
      </c>
      <c r="M22" s="242"/>
      <c r="N22" s="240"/>
      <c r="O22" s="240"/>
      <c r="P22" s="240"/>
      <c r="Q22" s="240"/>
      <c r="R22" s="296"/>
      <c r="S22" s="284"/>
      <c r="T22" s="310"/>
      <c r="U22" s="311"/>
    </row>
    <row r="23" spans="1:21" ht="13.5" customHeight="1">
      <c r="A23" s="299"/>
      <c r="B23" s="242"/>
      <c r="C23" s="242"/>
      <c r="D23" s="240"/>
      <c r="E23" s="64" t="s">
        <v>17</v>
      </c>
      <c r="F23" s="292"/>
      <c r="G23" s="293"/>
      <c r="H23" s="294"/>
      <c r="I23" s="292"/>
      <c r="J23" s="293"/>
      <c r="K23" s="294"/>
      <c r="L23" s="93"/>
      <c r="M23" s="242"/>
      <c r="N23" s="240"/>
      <c r="O23" s="240"/>
      <c r="P23" s="240"/>
      <c r="Q23" s="240"/>
      <c r="R23" s="296"/>
      <c r="S23" s="284"/>
      <c r="T23" s="310"/>
      <c r="U23" s="311"/>
    </row>
    <row r="24" spans="1:21" ht="13.5" customHeight="1">
      <c r="A24" s="299"/>
      <c r="B24" s="242"/>
      <c r="C24" s="242"/>
      <c r="D24" s="240"/>
      <c r="E24" s="64" t="s">
        <v>18</v>
      </c>
      <c r="F24" s="292"/>
      <c r="G24" s="293"/>
      <c r="H24" s="294"/>
      <c r="I24" s="292"/>
      <c r="J24" s="293"/>
      <c r="K24" s="294"/>
      <c r="L24" s="93"/>
      <c r="M24" s="242"/>
      <c r="N24" s="240"/>
      <c r="O24" s="240"/>
      <c r="P24" s="240"/>
      <c r="Q24" s="240"/>
      <c r="R24" s="296"/>
      <c r="S24" s="284"/>
      <c r="T24" s="310"/>
      <c r="U24" s="311"/>
    </row>
    <row r="25" spans="1:21" ht="13.5" customHeight="1">
      <c r="A25" s="299"/>
      <c r="B25" s="242"/>
      <c r="C25" s="242"/>
      <c r="D25" s="240"/>
      <c r="E25" s="64" t="s">
        <v>19</v>
      </c>
      <c r="F25" s="292"/>
      <c r="G25" s="293"/>
      <c r="H25" s="294"/>
      <c r="I25" s="292"/>
      <c r="J25" s="293"/>
      <c r="K25" s="294"/>
      <c r="L25" s="93"/>
      <c r="M25" s="242"/>
      <c r="N25" s="240"/>
      <c r="O25" s="240"/>
      <c r="P25" s="240"/>
      <c r="Q25" s="240"/>
      <c r="R25" s="297"/>
      <c r="S25" s="284"/>
      <c r="T25" s="310"/>
      <c r="U25" s="311"/>
    </row>
    <row r="26" spans="1:21" ht="13.5" customHeight="1">
      <c r="A26" s="299" t="s">
        <v>31</v>
      </c>
      <c r="B26" s="242" t="s">
        <v>158</v>
      </c>
      <c r="C26" s="242"/>
      <c r="D26" s="240" t="s">
        <v>30</v>
      </c>
      <c r="E26" s="96" t="s">
        <v>14</v>
      </c>
      <c r="F26" s="292">
        <f>F28</f>
        <v>641.6</v>
      </c>
      <c r="G26" s="293"/>
      <c r="H26" s="294"/>
      <c r="I26" s="292">
        <f>I28</f>
        <v>641.6</v>
      </c>
      <c r="J26" s="293"/>
      <c r="K26" s="294"/>
      <c r="L26" s="92">
        <f>I26/F26</f>
        <v>1</v>
      </c>
      <c r="M26" s="242" t="s">
        <v>159</v>
      </c>
      <c r="N26" s="240">
        <v>1</v>
      </c>
      <c r="O26" s="240"/>
      <c r="P26" s="240">
        <v>1</v>
      </c>
      <c r="Q26" s="240"/>
      <c r="R26" s="295">
        <v>1</v>
      </c>
      <c r="S26" s="284"/>
      <c r="T26" s="310"/>
      <c r="U26" s="311"/>
    </row>
    <row r="27" spans="1:21" ht="13.5" customHeight="1">
      <c r="A27" s="299"/>
      <c r="B27" s="242"/>
      <c r="C27" s="242"/>
      <c r="D27" s="240"/>
      <c r="E27" s="96" t="s">
        <v>15</v>
      </c>
      <c r="F27" s="292"/>
      <c r="G27" s="293"/>
      <c r="H27" s="294"/>
      <c r="I27" s="292"/>
      <c r="J27" s="293"/>
      <c r="K27" s="294"/>
      <c r="L27" s="92"/>
      <c r="M27" s="242"/>
      <c r="N27" s="240"/>
      <c r="O27" s="240"/>
      <c r="P27" s="240"/>
      <c r="Q27" s="240"/>
      <c r="R27" s="296"/>
      <c r="S27" s="284"/>
      <c r="T27" s="310"/>
      <c r="U27" s="311"/>
    </row>
    <row r="28" spans="1:21" ht="13.5" customHeight="1">
      <c r="A28" s="299"/>
      <c r="B28" s="242"/>
      <c r="C28" s="242"/>
      <c r="D28" s="240"/>
      <c r="E28" s="96" t="s">
        <v>16</v>
      </c>
      <c r="F28" s="292">
        <v>641.6</v>
      </c>
      <c r="G28" s="293"/>
      <c r="H28" s="294"/>
      <c r="I28" s="292">
        <v>641.6</v>
      </c>
      <c r="J28" s="293"/>
      <c r="K28" s="294"/>
      <c r="L28" s="92">
        <f>I28/F28</f>
        <v>1</v>
      </c>
      <c r="M28" s="242"/>
      <c r="N28" s="240"/>
      <c r="O28" s="240"/>
      <c r="P28" s="240"/>
      <c r="Q28" s="240"/>
      <c r="R28" s="296"/>
      <c r="S28" s="284"/>
      <c r="T28" s="310"/>
      <c r="U28" s="311"/>
    </row>
    <row r="29" spans="1:21" ht="13.5" customHeight="1">
      <c r="A29" s="299"/>
      <c r="B29" s="242"/>
      <c r="C29" s="242"/>
      <c r="D29" s="240"/>
      <c r="E29" s="96" t="s">
        <v>17</v>
      </c>
      <c r="F29" s="292"/>
      <c r="G29" s="293"/>
      <c r="H29" s="294"/>
      <c r="I29" s="292"/>
      <c r="J29" s="293"/>
      <c r="K29" s="294"/>
      <c r="L29" s="93"/>
      <c r="M29" s="242"/>
      <c r="N29" s="240"/>
      <c r="O29" s="240"/>
      <c r="P29" s="240"/>
      <c r="Q29" s="240"/>
      <c r="R29" s="296"/>
      <c r="S29" s="284"/>
      <c r="T29" s="310"/>
      <c r="U29" s="311"/>
    </row>
    <row r="30" spans="1:21" ht="13.5" customHeight="1">
      <c r="A30" s="299"/>
      <c r="B30" s="242"/>
      <c r="C30" s="242"/>
      <c r="D30" s="240"/>
      <c r="E30" s="96" t="s">
        <v>18</v>
      </c>
      <c r="F30" s="292"/>
      <c r="G30" s="293"/>
      <c r="H30" s="294"/>
      <c r="I30" s="292"/>
      <c r="J30" s="293"/>
      <c r="K30" s="294"/>
      <c r="L30" s="93"/>
      <c r="M30" s="242"/>
      <c r="N30" s="240"/>
      <c r="O30" s="240"/>
      <c r="P30" s="240"/>
      <c r="Q30" s="240"/>
      <c r="R30" s="296"/>
      <c r="S30" s="284"/>
      <c r="T30" s="310"/>
      <c r="U30" s="311"/>
    </row>
    <row r="31" spans="1:21" ht="13.5" customHeight="1">
      <c r="A31" s="299"/>
      <c r="B31" s="242"/>
      <c r="C31" s="242"/>
      <c r="D31" s="240"/>
      <c r="E31" s="96" t="s">
        <v>19</v>
      </c>
      <c r="F31" s="292"/>
      <c r="G31" s="293"/>
      <c r="H31" s="294"/>
      <c r="I31" s="292"/>
      <c r="J31" s="293"/>
      <c r="K31" s="294"/>
      <c r="L31" s="93"/>
      <c r="M31" s="242"/>
      <c r="N31" s="240"/>
      <c r="O31" s="240"/>
      <c r="P31" s="240"/>
      <c r="Q31" s="240"/>
      <c r="R31" s="297"/>
      <c r="S31" s="283"/>
      <c r="T31" s="312"/>
      <c r="U31" s="313"/>
    </row>
    <row r="32" spans="1:21" ht="15" customHeight="1">
      <c r="A32" s="282"/>
      <c r="B32" s="245" t="s">
        <v>22</v>
      </c>
      <c r="C32" s="246"/>
      <c r="D32" s="246"/>
      <c r="E32" s="52" t="s">
        <v>14</v>
      </c>
      <c r="F32" s="292">
        <f>F20+F14+F26</f>
        <v>10863.1</v>
      </c>
      <c r="G32" s="293"/>
      <c r="H32" s="294"/>
      <c r="I32" s="292">
        <f>I20+I14+I26</f>
        <v>10828.15</v>
      </c>
      <c r="J32" s="293"/>
      <c r="K32" s="294"/>
      <c r="L32" s="94">
        <f>I32/F32*100</f>
        <v>99.67826863418361</v>
      </c>
      <c r="M32" s="282"/>
      <c r="N32" s="305"/>
      <c r="O32" s="305"/>
      <c r="P32" s="305"/>
      <c r="Q32" s="305"/>
      <c r="R32" s="305"/>
      <c r="S32" s="305"/>
      <c r="T32" s="305"/>
      <c r="U32" s="306"/>
    </row>
    <row r="33" spans="1:21" ht="15.75">
      <c r="A33" s="284"/>
      <c r="B33" s="285"/>
      <c r="C33" s="286"/>
      <c r="D33" s="286"/>
      <c r="E33" s="52" t="s">
        <v>15</v>
      </c>
      <c r="F33" s="292"/>
      <c r="G33" s="293"/>
      <c r="H33" s="294"/>
      <c r="I33" s="292"/>
      <c r="J33" s="293"/>
      <c r="K33" s="294"/>
      <c r="L33" s="94"/>
      <c r="M33" s="284"/>
      <c r="N33" s="310"/>
      <c r="O33" s="310"/>
      <c r="P33" s="310"/>
      <c r="Q33" s="310"/>
      <c r="R33" s="310"/>
      <c r="S33" s="310"/>
      <c r="T33" s="310"/>
      <c r="U33" s="311"/>
    </row>
    <row r="34" spans="1:21" ht="15.75">
      <c r="A34" s="284"/>
      <c r="B34" s="285"/>
      <c r="C34" s="286"/>
      <c r="D34" s="286"/>
      <c r="E34" s="52" t="s">
        <v>16</v>
      </c>
      <c r="F34" s="292">
        <f>F22+F16+F28</f>
        <v>10863.1</v>
      </c>
      <c r="G34" s="293"/>
      <c r="H34" s="294"/>
      <c r="I34" s="292">
        <f>I22+I16+I28</f>
        <v>10828.15</v>
      </c>
      <c r="J34" s="293"/>
      <c r="K34" s="294"/>
      <c r="L34" s="94">
        <f>I34/F34*100</f>
        <v>99.67826863418361</v>
      </c>
      <c r="M34" s="284"/>
      <c r="N34" s="310"/>
      <c r="O34" s="310"/>
      <c r="P34" s="310"/>
      <c r="Q34" s="310"/>
      <c r="R34" s="310"/>
      <c r="S34" s="310"/>
      <c r="T34" s="310"/>
      <c r="U34" s="311"/>
    </row>
    <row r="35" spans="1:21" ht="15.75">
      <c r="A35" s="284"/>
      <c r="B35" s="285"/>
      <c r="C35" s="286"/>
      <c r="D35" s="286"/>
      <c r="E35" s="52" t="s">
        <v>17</v>
      </c>
      <c r="F35" s="292">
        <f>F23+F17</f>
        <v>0</v>
      </c>
      <c r="G35" s="293"/>
      <c r="H35" s="294"/>
      <c r="I35" s="292">
        <f>I23+I17</f>
        <v>0</v>
      </c>
      <c r="J35" s="293"/>
      <c r="K35" s="294"/>
      <c r="L35" s="94"/>
      <c r="M35" s="284"/>
      <c r="N35" s="310"/>
      <c r="O35" s="310"/>
      <c r="P35" s="310"/>
      <c r="Q35" s="310"/>
      <c r="R35" s="310"/>
      <c r="S35" s="310"/>
      <c r="T35" s="310"/>
      <c r="U35" s="311"/>
    </row>
    <row r="36" spans="1:21" ht="15.75">
      <c r="A36" s="284"/>
      <c r="B36" s="285"/>
      <c r="C36" s="286"/>
      <c r="D36" s="286"/>
      <c r="E36" s="52" t="s">
        <v>18</v>
      </c>
      <c r="F36" s="292">
        <f>F24+F18</f>
        <v>0</v>
      </c>
      <c r="G36" s="293"/>
      <c r="H36" s="294"/>
      <c r="I36" s="292">
        <f>I24+I18</f>
        <v>0</v>
      </c>
      <c r="J36" s="293"/>
      <c r="K36" s="294"/>
      <c r="L36" s="95"/>
      <c r="M36" s="284"/>
      <c r="N36" s="310"/>
      <c r="O36" s="310"/>
      <c r="P36" s="310"/>
      <c r="Q36" s="310"/>
      <c r="R36" s="310"/>
      <c r="S36" s="310"/>
      <c r="T36" s="310"/>
      <c r="U36" s="311"/>
    </row>
    <row r="37" spans="1:21" ht="12.75" customHeight="1">
      <c r="A37" s="283"/>
      <c r="B37" s="248"/>
      <c r="C37" s="249"/>
      <c r="D37" s="249"/>
      <c r="E37" s="52" t="s">
        <v>19</v>
      </c>
      <c r="F37" s="292">
        <f>F25+F19</f>
        <v>0</v>
      </c>
      <c r="G37" s="293"/>
      <c r="H37" s="294"/>
      <c r="I37" s="292">
        <f>I25+I19</f>
        <v>0</v>
      </c>
      <c r="J37" s="293"/>
      <c r="K37" s="294"/>
      <c r="L37" s="95"/>
      <c r="M37" s="284"/>
      <c r="N37" s="310"/>
      <c r="O37" s="310"/>
      <c r="P37" s="310"/>
      <c r="Q37" s="310"/>
      <c r="R37" s="310"/>
      <c r="S37" s="310"/>
      <c r="T37" s="310"/>
      <c r="U37" s="311"/>
    </row>
    <row r="38" spans="1:21" ht="15" customHeight="1">
      <c r="A38" s="282"/>
      <c r="B38" s="245" t="s">
        <v>23</v>
      </c>
      <c r="C38" s="246"/>
      <c r="D38" s="246"/>
      <c r="E38" s="52" t="s">
        <v>14</v>
      </c>
      <c r="F38" s="279">
        <f>F40+F41+F42+F43</f>
        <v>0</v>
      </c>
      <c r="G38" s="280"/>
      <c r="H38" s="281"/>
      <c r="I38" s="279">
        <f>I40+I41+I42+I43</f>
        <v>0</v>
      </c>
      <c r="J38" s="280"/>
      <c r="K38" s="281"/>
      <c r="L38" s="236">
        <v>0</v>
      </c>
      <c r="M38" s="291"/>
      <c r="N38" s="235"/>
      <c r="O38" s="235"/>
      <c r="P38" s="235"/>
      <c r="Q38" s="235"/>
      <c r="R38" s="235"/>
      <c r="S38" s="235"/>
      <c r="T38" s="235"/>
      <c r="U38" s="235"/>
    </row>
    <row r="39" spans="1:21" ht="15.75">
      <c r="A39" s="284"/>
      <c r="B39" s="285"/>
      <c r="C39" s="286"/>
      <c r="D39" s="286"/>
      <c r="E39" s="52" t="s">
        <v>15</v>
      </c>
      <c r="F39" s="279"/>
      <c r="G39" s="280"/>
      <c r="H39" s="281"/>
      <c r="I39" s="279"/>
      <c r="J39" s="280"/>
      <c r="K39" s="281"/>
      <c r="L39" s="236"/>
      <c r="M39" s="235"/>
      <c r="N39" s="235"/>
      <c r="O39" s="235"/>
      <c r="P39" s="235"/>
      <c r="Q39" s="235"/>
      <c r="R39" s="235"/>
      <c r="S39" s="235"/>
      <c r="T39" s="235"/>
      <c r="U39" s="235"/>
    </row>
    <row r="40" spans="1:21" ht="15.75">
      <c r="A40" s="284"/>
      <c r="B40" s="285"/>
      <c r="C40" s="286"/>
      <c r="D40" s="286"/>
      <c r="E40" s="52" t="s">
        <v>16</v>
      </c>
      <c r="F40" s="279">
        <v>0</v>
      </c>
      <c r="G40" s="280"/>
      <c r="H40" s="281"/>
      <c r="I40" s="279">
        <v>0</v>
      </c>
      <c r="J40" s="280"/>
      <c r="K40" s="281"/>
      <c r="L40" s="236"/>
      <c r="M40" s="235"/>
      <c r="N40" s="235"/>
      <c r="O40" s="235"/>
      <c r="P40" s="235"/>
      <c r="Q40" s="235"/>
      <c r="R40" s="235"/>
      <c r="S40" s="235"/>
      <c r="T40" s="235"/>
      <c r="U40" s="235"/>
    </row>
    <row r="41" spans="1:21" ht="15.75">
      <c r="A41" s="284"/>
      <c r="B41" s="285"/>
      <c r="C41" s="286"/>
      <c r="D41" s="286"/>
      <c r="E41" s="52" t="s">
        <v>17</v>
      </c>
      <c r="F41" s="279">
        <f>F47+F53+F59</f>
        <v>0</v>
      </c>
      <c r="G41" s="280"/>
      <c r="H41" s="281"/>
      <c r="I41" s="279">
        <f>I47+I53+I59</f>
        <v>0</v>
      </c>
      <c r="J41" s="280"/>
      <c r="K41" s="281"/>
      <c r="L41" s="236"/>
      <c r="M41" s="235"/>
      <c r="N41" s="235"/>
      <c r="O41" s="235"/>
      <c r="P41" s="235"/>
      <c r="Q41" s="235"/>
      <c r="R41" s="235"/>
      <c r="S41" s="235"/>
      <c r="T41" s="235"/>
      <c r="U41" s="235"/>
    </row>
    <row r="42" spans="1:21" ht="15.75">
      <c r="A42" s="284"/>
      <c r="B42" s="285"/>
      <c r="C42" s="286"/>
      <c r="D42" s="286"/>
      <c r="E42" s="52" t="s">
        <v>18</v>
      </c>
      <c r="F42" s="279">
        <f>F48+F54+F60</f>
        <v>0</v>
      </c>
      <c r="G42" s="280"/>
      <c r="H42" s="281"/>
      <c r="I42" s="279">
        <f>I48+I54+I60</f>
        <v>0</v>
      </c>
      <c r="J42" s="280"/>
      <c r="K42" s="281"/>
      <c r="L42" s="236"/>
      <c r="M42" s="235"/>
      <c r="N42" s="235"/>
      <c r="O42" s="235"/>
      <c r="P42" s="235"/>
      <c r="Q42" s="235"/>
      <c r="R42" s="235"/>
      <c r="S42" s="235"/>
      <c r="T42" s="235"/>
      <c r="U42" s="235"/>
    </row>
    <row r="43" spans="1:21" ht="15.75">
      <c r="A43" s="283"/>
      <c r="B43" s="248"/>
      <c r="C43" s="249"/>
      <c r="D43" s="249"/>
      <c r="E43" s="52" t="s">
        <v>19</v>
      </c>
      <c r="F43" s="279">
        <f>F49+F55+F61</f>
        <v>0</v>
      </c>
      <c r="G43" s="280"/>
      <c r="H43" s="281"/>
      <c r="I43" s="279">
        <f>I49+I55+I61</f>
        <v>0</v>
      </c>
      <c r="J43" s="280"/>
      <c r="K43" s="281"/>
      <c r="L43" s="236"/>
      <c r="M43" s="235"/>
      <c r="N43" s="235"/>
      <c r="O43" s="235"/>
      <c r="P43" s="235"/>
      <c r="Q43" s="235"/>
      <c r="R43" s="235"/>
      <c r="S43" s="235"/>
      <c r="T43" s="235"/>
      <c r="U43" s="235"/>
    </row>
    <row r="44" spans="1:21" ht="15.75">
      <c r="A44" s="284"/>
      <c r="B44" s="285" t="s">
        <v>36</v>
      </c>
      <c r="C44" s="286"/>
      <c r="D44" s="286"/>
      <c r="E44" s="54" t="s">
        <v>14</v>
      </c>
      <c r="F44" s="288">
        <f>F46+F47+F48+F49</f>
        <v>0</v>
      </c>
      <c r="G44" s="289"/>
      <c r="H44" s="290"/>
      <c r="I44" s="288">
        <f>I46+I47+I48+I49</f>
        <v>0</v>
      </c>
      <c r="J44" s="289"/>
      <c r="K44" s="290"/>
      <c r="L44" s="287">
        <v>0</v>
      </c>
      <c r="M44" s="291"/>
      <c r="N44" s="235"/>
      <c r="O44" s="235"/>
      <c r="P44" s="235"/>
      <c r="Q44" s="235"/>
      <c r="R44" s="235"/>
      <c r="S44" s="235"/>
      <c r="T44" s="235"/>
      <c r="U44" s="235"/>
    </row>
    <row r="45" spans="1:21" ht="15.75">
      <c r="A45" s="284"/>
      <c r="B45" s="285"/>
      <c r="C45" s="286"/>
      <c r="D45" s="286"/>
      <c r="E45" s="52" t="s">
        <v>15</v>
      </c>
      <c r="F45" s="279"/>
      <c r="G45" s="280"/>
      <c r="H45" s="281"/>
      <c r="I45" s="279"/>
      <c r="J45" s="280"/>
      <c r="K45" s="281"/>
      <c r="L45" s="236"/>
      <c r="M45" s="235"/>
      <c r="N45" s="235"/>
      <c r="O45" s="235"/>
      <c r="P45" s="235"/>
      <c r="Q45" s="235"/>
      <c r="R45" s="235"/>
      <c r="S45" s="235"/>
      <c r="T45" s="235"/>
      <c r="U45" s="235"/>
    </row>
    <row r="46" spans="1:21" ht="15.75">
      <c r="A46" s="284"/>
      <c r="B46" s="285"/>
      <c r="C46" s="286"/>
      <c r="D46" s="286"/>
      <c r="E46" s="52" t="s">
        <v>16</v>
      </c>
      <c r="F46" s="279">
        <v>0</v>
      </c>
      <c r="G46" s="280"/>
      <c r="H46" s="281"/>
      <c r="I46" s="279">
        <v>0</v>
      </c>
      <c r="J46" s="280"/>
      <c r="K46" s="281"/>
      <c r="L46" s="236"/>
      <c r="M46" s="235"/>
      <c r="N46" s="235"/>
      <c r="O46" s="235"/>
      <c r="P46" s="235"/>
      <c r="Q46" s="235"/>
      <c r="R46" s="235"/>
      <c r="S46" s="235"/>
      <c r="T46" s="235"/>
      <c r="U46" s="235"/>
    </row>
    <row r="47" spans="1:21" ht="15.75">
      <c r="A47" s="284"/>
      <c r="B47" s="285"/>
      <c r="C47" s="286"/>
      <c r="D47" s="286"/>
      <c r="E47" s="52" t="s">
        <v>17</v>
      </c>
      <c r="F47" s="279"/>
      <c r="G47" s="280"/>
      <c r="H47" s="281"/>
      <c r="I47" s="279"/>
      <c r="J47" s="280"/>
      <c r="K47" s="281"/>
      <c r="L47" s="236"/>
      <c r="M47" s="235"/>
      <c r="N47" s="235"/>
      <c r="O47" s="235"/>
      <c r="P47" s="235"/>
      <c r="Q47" s="235"/>
      <c r="R47" s="235"/>
      <c r="S47" s="235"/>
      <c r="T47" s="235"/>
      <c r="U47" s="235"/>
    </row>
    <row r="48" spans="1:21" ht="15.75">
      <c r="A48" s="284"/>
      <c r="B48" s="285"/>
      <c r="C48" s="286"/>
      <c r="D48" s="286"/>
      <c r="E48" s="52" t="s">
        <v>18</v>
      </c>
      <c r="F48" s="279"/>
      <c r="G48" s="280"/>
      <c r="H48" s="281"/>
      <c r="I48" s="279"/>
      <c r="J48" s="280"/>
      <c r="K48" s="281"/>
      <c r="L48" s="236"/>
      <c r="M48" s="235"/>
      <c r="N48" s="235"/>
      <c r="O48" s="235"/>
      <c r="P48" s="235"/>
      <c r="Q48" s="235"/>
      <c r="R48" s="235"/>
      <c r="S48" s="235"/>
      <c r="T48" s="235"/>
      <c r="U48" s="235"/>
    </row>
    <row r="49" spans="1:21" ht="15.75">
      <c r="A49" s="283"/>
      <c r="B49" s="248"/>
      <c r="C49" s="249"/>
      <c r="D49" s="249"/>
      <c r="E49" s="52" t="s">
        <v>19</v>
      </c>
      <c r="F49" s="279"/>
      <c r="G49" s="280"/>
      <c r="H49" s="281"/>
      <c r="I49" s="279"/>
      <c r="J49" s="280"/>
      <c r="K49" s="281"/>
      <c r="L49" s="236"/>
      <c r="M49" s="235"/>
      <c r="N49" s="235"/>
      <c r="O49" s="235"/>
      <c r="P49" s="235"/>
      <c r="Q49" s="235"/>
      <c r="R49" s="235"/>
      <c r="S49" s="235"/>
      <c r="T49" s="235"/>
      <c r="U49" s="235"/>
    </row>
    <row r="50" spans="1:21" ht="15.75" customHeight="1">
      <c r="A50" s="282"/>
      <c r="B50" s="245" t="s">
        <v>37</v>
      </c>
      <c r="C50" s="246"/>
      <c r="D50" s="246"/>
      <c r="E50" s="52" t="s">
        <v>14</v>
      </c>
      <c r="F50" s="279">
        <f>F52+F53+F54+F55</f>
        <v>0</v>
      </c>
      <c r="G50" s="280"/>
      <c r="H50" s="281"/>
      <c r="I50" s="279">
        <f>I52+I53+I54+I55</f>
        <v>0</v>
      </c>
      <c r="J50" s="280"/>
      <c r="K50" s="281"/>
      <c r="L50" s="236">
        <v>0</v>
      </c>
      <c r="M50" s="282"/>
      <c r="N50" s="305"/>
      <c r="O50" s="305"/>
      <c r="P50" s="305"/>
      <c r="Q50" s="305"/>
      <c r="R50" s="305"/>
      <c r="S50" s="305"/>
      <c r="T50" s="305"/>
      <c r="U50" s="306"/>
    </row>
    <row r="51" spans="1:21" ht="15.75">
      <c r="A51" s="284"/>
      <c r="B51" s="285"/>
      <c r="C51" s="286"/>
      <c r="D51" s="286"/>
      <c r="E51" s="52" t="s">
        <v>15</v>
      </c>
      <c r="F51" s="279"/>
      <c r="G51" s="280"/>
      <c r="H51" s="281"/>
      <c r="I51" s="279"/>
      <c r="J51" s="280"/>
      <c r="K51" s="281"/>
      <c r="L51" s="236"/>
      <c r="M51" s="284"/>
      <c r="N51" s="310"/>
      <c r="O51" s="310"/>
      <c r="P51" s="310"/>
      <c r="Q51" s="310"/>
      <c r="R51" s="310"/>
      <c r="S51" s="310"/>
      <c r="T51" s="310"/>
      <c r="U51" s="311"/>
    </row>
    <row r="52" spans="1:21" ht="15.75">
      <c r="A52" s="284"/>
      <c r="B52" s="285"/>
      <c r="C52" s="286"/>
      <c r="D52" s="286"/>
      <c r="E52" s="52" t="s">
        <v>16</v>
      </c>
      <c r="F52" s="279">
        <v>0</v>
      </c>
      <c r="G52" s="280"/>
      <c r="H52" s="281"/>
      <c r="I52" s="279"/>
      <c r="J52" s="280"/>
      <c r="K52" s="281"/>
      <c r="L52" s="236"/>
      <c r="M52" s="284"/>
      <c r="N52" s="310"/>
      <c r="O52" s="310"/>
      <c r="P52" s="310"/>
      <c r="Q52" s="310"/>
      <c r="R52" s="310"/>
      <c r="S52" s="310"/>
      <c r="T52" s="310"/>
      <c r="U52" s="311"/>
    </row>
    <row r="53" spans="1:21" ht="15.75">
      <c r="A53" s="284"/>
      <c r="B53" s="285"/>
      <c r="C53" s="286"/>
      <c r="D53" s="286"/>
      <c r="E53" s="52" t="s">
        <v>17</v>
      </c>
      <c r="F53" s="279"/>
      <c r="G53" s="280"/>
      <c r="H53" s="281"/>
      <c r="I53" s="279"/>
      <c r="J53" s="280"/>
      <c r="K53" s="281"/>
      <c r="L53" s="236"/>
      <c r="M53" s="284"/>
      <c r="N53" s="310"/>
      <c r="O53" s="310"/>
      <c r="P53" s="310"/>
      <c r="Q53" s="310"/>
      <c r="R53" s="310"/>
      <c r="S53" s="310"/>
      <c r="T53" s="310"/>
      <c r="U53" s="311"/>
    </row>
    <row r="54" spans="1:21" ht="15.75">
      <c r="A54" s="284"/>
      <c r="B54" s="285"/>
      <c r="C54" s="286"/>
      <c r="D54" s="286"/>
      <c r="E54" s="52" t="s">
        <v>18</v>
      </c>
      <c r="F54" s="279"/>
      <c r="G54" s="280"/>
      <c r="H54" s="281"/>
      <c r="I54" s="279"/>
      <c r="J54" s="280"/>
      <c r="K54" s="281"/>
      <c r="L54" s="236"/>
      <c r="M54" s="284"/>
      <c r="N54" s="310"/>
      <c r="O54" s="310"/>
      <c r="P54" s="310"/>
      <c r="Q54" s="310"/>
      <c r="R54" s="310"/>
      <c r="S54" s="310"/>
      <c r="T54" s="310"/>
      <c r="U54" s="311"/>
    </row>
    <row r="55" spans="1:21" ht="15.75">
      <c r="A55" s="283"/>
      <c r="B55" s="248"/>
      <c r="C55" s="249"/>
      <c r="D55" s="249"/>
      <c r="E55" s="52" t="s">
        <v>19</v>
      </c>
      <c r="F55" s="279"/>
      <c r="G55" s="280"/>
      <c r="H55" s="281"/>
      <c r="I55" s="279"/>
      <c r="J55" s="280"/>
      <c r="K55" s="281"/>
      <c r="L55" s="236"/>
      <c r="M55" s="283"/>
      <c r="N55" s="312"/>
      <c r="O55" s="312"/>
      <c r="P55" s="312"/>
      <c r="Q55" s="312"/>
      <c r="R55" s="312"/>
      <c r="S55" s="312"/>
      <c r="T55" s="312"/>
      <c r="U55" s="313"/>
    </row>
    <row r="56" spans="1:21" ht="15.75">
      <c r="A56" s="282"/>
      <c r="B56" s="245" t="s">
        <v>26</v>
      </c>
      <c r="C56" s="246"/>
      <c r="D56" s="246"/>
      <c r="E56" s="52" t="s">
        <v>14</v>
      </c>
      <c r="F56" s="279">
        <f>F58+F59+F60+F61</f>
        <v>0</v>
      </c>
      <c r="G56" s="280"/>
      <c r="H56" s="281"/>
      <c r="I56" s="279">
        <f>I58+I59+I60+I61</f>
        <v>0</v>
      </c>
      <c r="J56" s="280"/>
      <c r="K56" s="281"/>
      <c r="L56" s="236">
        <v>0</v>
      </c>
      <c r="M56" s="291"/>
      <c r="N56" s="235"/>
      <c r="O56" s="235"/>
      <c r="P56" s="235"/>
      <c r="Q56" s="235"/>
      <c r="R56" s="235"/>
      <c r="S56" s="235"/>
      <c r="T56" s="235"/>
      <c r="U56" s="235"/>
    </row>
    <row r="57" spans="1:21" ht="15.75">
      <c r="A57" s="284"/>
      <c r="B57" s="285"/>
      <c r="C57" s="286"/>
      <c r="D57" s="286"/>
      <c r="E57" s="52" t="s">
        <v>15</v>
      </c>
      <c r="F57" s="279"/>
      <c r="G57" s="280"/>
      <c r="H57" s="281"/>
      <c r="I57" s="279"/>
      <c r="J57" s="280"/>
      <c r="K57" s="281"/>
      <c r="L57" s="236"/>
      <c r="M57" s="235"/>
      <c r="N57" s="235"/>
      <c r="O57" s="235"/>
      <c r="P57" s="235"/>
      <c r="Q57" s="235"/>
      <c r="R57" s="235"/>
      <c r="S57" s="235"/>
      <c r="T57" s="235"/>
      <c r="U57" s="235"/>
    </row>
    <row r="58" spans="1:21" ht="15.75">
      <c r="A58" s="284"/>
      <c r="B58" s="285"/>
      <c r="C58" s="286"/>
      <c r="D58" s="286"/>
      <c r="E58" s="52" t="s">
        <v>16</v>
      </c>
      <c r="F58" s="279"/>
      <c r="G58" s="280"/>
      <c r="H58" s="281"/>
      <c r="I58" s="279"/>
      <c r="J58" s="280"/>
      <c r="K58" s="281"/>
      <c r="L58" s="236"/>
      <c r="M58" s="235"/>
      <c r="N58" s="235"/>
      <c r="O58" s="235"/>
      <c r="P58" s="235"/>
      <c r="Q58" s="235"/>
      <c r="R58" s="235"/>
      <c r="S58" s="235"/>
      <c r="T58" s="235"/>
      <c r="U58" s="235"/>
    </row>
    <row r="59" spans="1:21" ht="15" customHeight="1">
      <c r="A59" s="284"/>
      <c r="B59" s="285"/>
      <c r="C59" s="286"/>
      <c r="D59" s="286"/>
      <c r="E59" s="52" t="s">
        <v>17</v>
      </c>
      <c r="F59" s="279"/>
      <c r="G59" s="280"/>
      <c r="H59" s="281"/>
      <c r="I59" s="279"/>
      <c r="J59" s="280"/>
      <c r="K59" s="281"/>
      <c r="L59" s="236"/>
      <c r="M59" s="235"/>
      <c r="N59" s="235"/>
      <c r="O59" s="235"/>
      <c r="P59" s="235"/>
      <c r="Q59" s="235"/>
      <c r="R59" s="235"/>
      <c r="S59" s="235"/>
      <c r="T59" s="235"/>
      <c r="U59" s="235"/>
    </row>
    <row r="60" spans="1:21" ht="15" customHeight="1">
      <c r="A60" s="284"/>
      <c r="B60" s="285"/>
      <c r="C60" s="286"/>
      <c r="D60" s="286"/>
      <c r="E60" s="52" t="s">
        <v>18</v>
      </c>
      <c r="F60" s="279"/>
      <c r="G60" s="280"/>
      <c r="H60" s="281"/>
      <c r="I60" s="279"/>
      <c r="J60" s="280"/>
      <c r="K60" s="281"/>
      <c r="L60" s="236"/>
      <c r="M60" s="235"/>
      <c r="N60" s="235"/>
      <c r="O60" s="235"/>
      <c r="P60" s="235"/>
      <c r="Q60" s="235"/>
      <c r="R60" s="235"/>
      <c r="S60" s="235"/>
      <c r="T60" s="235"/>
      <c r="U60" s="235"/>
    </row>
    <row r="61" spans="1:21" ht="15" customHeight="1">
      <c r="A61" s="283"/>
      <c r="B61" s="248"/>
      <c r="C61" s="249"/>
      <c r="D61" s="249"/>
      <c r="E61" s="52" t="s">
        <v>19</v>
      </c>
      <c r="F61" s="279"/>
      <c r="G61" s="280"/>
      <c r="H61" s="281"/>
      <c r="I61" s="279"/>
      <c r="J61" s="280"/>
      <c r="K61" s="281"/>
      <c r="L61" s="236"/>
      <c r="M61" s="235"/>
      <c r="N61" s="235"/>
      <c r="O61" s="235"/>
      <c r="P61" s="235"/>
      <c r="Q61" s="235"/>
      <c r="R61" s="235"/>
      <c r="S61" s="235"/>
      <c r="T61" s="235"/>
      <c r="U61" s="235"/>
    </row>
  </sheetData>
  <sheetProtection/>
  <mergeCells count="180">
    <mergeCell ref="M44:U49"/>
    <mergeCell ref="M50:U55"/>
    <mergeCell ref="I29:K29"/>
    <mergeCell ref="F30:H30"/>
    <mergeCell ref="I30:K30"/>
    <mergeCell ref="F31:H31"/>
    <mergeCell ref="I31:K31"/>
    <mergeCell ref="M26:M31"/>
    <mergeCell ref="F33:H33"/>
    <mergeCell ref="I33:K33"/>
    <mergeCell ref="A26:A31"/>
    <mergeCell ref="B26:C31"/>
    <mergeCell ref="D26:D31"/>
    <mergeCell ref="F26:H26"/>
    <mergeCell ref="I26:K26"/>
    <mergeCell ref="F27:H27"/>
    <mergeCell ref="I27:K27"/>
    <mergeCell ref="F28:H28"/>
    <mergeCell ref="I28:K28"/>
    <mergeCell ref="F29:H29"/>
    <mergeCell ref="M56:U61"/>
    <mergeCell ref="N20:O25"/>
    <mergeCell ref="P20:Q25"/>
    <mergeCell ref="R20:R25"/>
    <mergeCell ref="M20:M25"/>
    <mergeCell ref="M32:U37"/>
    <mergeCell ref="N26:O31"/>
    <mergeCell ref="P26:Q31"/>
    <mergeCell ref="R26:R31"/>
    <mergeCell ref="S7:U31"/>
    <mergeCell ref="F22:H22"/>
    <mergeCell ref="I22:K22"/>
    <mergeCell ref="F23:H23"/>
    <mergeCell ref="I23:K23"/>
    <mergeCell ref="F24:H24"/>
    <mergeCell ref="P7:Q7"/>
    <mergeCell ref="N7:O7"/>
    <mergeCell ref="F8:H8"/>
    <mergeCell ref="M8:M13"/>
    <mergeCell ref="N8:O13"/>
    <mergeCell ref="A20:A25"/>
    <mergeCell ref="B20:C25"/>
    <mergeCell ref="D20:D25"/>
    <mergeCell ref="F20:H20"/>
    <mergeCell ref="I20:K20"/>
    <mergeCell ref="I24:K24"/>
    <mergeCell ref="F25:H25"/>
    <mergeCell ref="I25:K25"/>
    <mergeCell ref="F21:H21"/>
    <mergeCell ref="I21:K21"/>
    <mergeCell ref="A1:U1"/>
    <mergeCell ref="B4:C5"/>
    <mergeCell ref="D4:D5"/>
    <mergeCell ref="E4:E5"/>
    <mergeCell ref="F4:K4"/>
    <mergeCell ref="A2:U2"/>
    <mergeCell ref="S4:U4"/>
    <mergeCell ref="S6:U6"/>
    <mergeCell ref="I5:K5"/>
    <mergeCell ref="N5:O5"/>
    <mergeCell ref="P5:Q5"/>
    <mergeCell ref="S5:U5"/>
    <mergeCell ref="N6:O6"/>
    <mergeCell ref="F13:H13"/>
    <mergeCell ref="L4:L5"/>
    <mergeCell ref="M4:R4"/>
    <mergeCell ref="P8:Q13"/>
    <mergeCell ref="R8:R13"/>
    <mergeCell ref="I11:K11"/>
    <mergeCell ref="F5:H5"/>
    <mergeCell ref="P6:Q6"/>
    <mergeCell ref="B8:C13"/>
    <mergeCell ref="D8:D13"/>
    <mergeCell ref="I8:K8"/>
    <mergeCell ref="I13:K13"/>
    <mergeCell ref="B6:C6"/>
    <mergeCell ref="F6:H6"/>
    <mergeCell ref="I6:K6"/>
    <mergeCell ref="F12:H12"/>
    <mergeCell ref="I12:K12"/>
    <mergeCell ref="B7:L7"/>
    <mergeCell ref="A32:A37"/>
    <mergeCell ref="B32:D37"/>
    <mergeCell ref="F32:H32"/>
    <mergeCell ref="I32:K32"/>
    <mergeCell ref="A8:A13"/>
    <mergeCell ref="F9:H9"/>
    <mergeCell ref="I9:K9"/>
    <mergeCell ref="F10:H10"/>
    <mergeCell ref="I10:K10"/>
    <mergeCell ref="F11:H11"/>
    <mergeCell ref="F34:H34"/>
    <mergeCell ref="I34:K34"/>
    <mergeCell ref="I36:K36"/>
    <mergeCell ref="F37:H37"/>
    <mergeCell ref="I37:K37"/>
    <mergeCell ref="F35:H35"/>
    <mergeCell ref="I35:K35"/>
    <mergeCell ref="A14:A19"/>
    <mergeCell ref="B14:C19"/>
    <mergeCell ref="D14:D19"/>
    <mergeCell ref="F14:H14"/>
    <mergeCell ref="I14:K14"/>
    <mergeCell ref="F36:H36"/>
    <mergeCell ref="F15:H15"/>
    <mergeCell ref="I15:K15"/>
    <mergeCell ref="F16:H16"/>
    <mergeCell ref="I19:K19"/>
    <mergeCell ref="I16:K16"/>
    <mergeCell ref="R14:R19"/>
    <mergeCell ref="F17:H17"/>
    <mergeCell ref="I17:K17"/>
    <mergeCell ref="F18:H18"/>
    <mergeCell ref="I18:K18"/>
    <mergeCell ref="F19:H19"/>
    <mergeCell ref="M14:M19"/>
    <mergeCell ref="N14:O19"/>
    <mergeCell ref="P14:Q19"/>
    <mergeCell ref="F41:H41"/>
    <mergeCell ref="I41:K41"/>
    <mergeCell ref="F42:H42"/>
    <mergeCell ref="I42:K42"/>
    <mergeCell ref="F43:H43"/>
    <mergeCell ref="I43:K43"/>
    <mergeCell ref="A38:A43"/>
    <mergeCell ref="B38:D43"/>
    <mergeCell ref="F38:H38"/>
    <mergeCell ref="I38:K38"/>
    <mergeCell ref="L38:L43"/>
    <mergeCell ref="M38:U43"/>
    <mergeCell ref="F39:H39"/>
    <mergeCell ref="I39:K39"/>
    <mergeCell ref="F40:H40"/>
    <mergeCell ref="I40:K40"/>
    <mergeCell ref="A44:A49"/>
    <mergeCell ref="B44:D49"/>
    <mergeCell ref="F44:H44"/>
    <mergeCell ref="I44:K44"/>
    <mergeCell ref="F45:H45"/>
    <mergeCell ref="I45:K45"/>
    <mergeCell ref="L44:L49"/>
    <mergeCell ref="F46:H46"/>
    <mergeCell ref="I46:K46"/>
    <mergeCell ref="F47:H47"/>
    <mergeCell ref="I47:K47"/>
    <mergeCell ref="A50:A55"/>
    <mergeCell ref="B50:D55"/>
    <mergeCell ref="F50:H50"/>
    <mergeCell ref="I50:K50"/>
    <mergeCell ref="I55:K55"/>
    <mergeCell ref="L50:L55"/>
    <mergeCell ref="F51:H51"/>
    <mergeCell ref="I51:K51"/>
    <mergeCell ref="F52:H52"/>
    <mergeCell ref="I52:K52"/>
    <mergeCell ref="F53:H53"/>
    <mergeCell ref="I53:K53"/>
    <mergeCell ref="F54:H54"/>
    <mergeCell ref="I54:K54"/>
    <mergeCell ref="F55:H55"/>
    <mergeCell ref="L56:L61"/>
    <mergeCell ref="F57:H57"/>
    <mergeCell ref="I57:K57"/>
    <mergeCell ref="F58:H58"/>
    <mergeCell ref="I58:K58"/>
    <mergeCell ref="F59:H59"/>
    <mergeCell ref="F56:H56"/>
    <mergeCell ref="I56:K56"/>
    <mergeCell ref="I59:K59"/>
    <mergeCell ref="F60:H60"/>
    <mergeCell ref="I60:K60"/>
    <mergeCell ref="I61:K61"/>
    <mergeCell ref="F61:H61"/>
    <mergeCell ref="A4:A5"/>
    <mergeCell ref="A56:A61"/>
    <mergeCell ref="B56:D61"/>
    <mergeCell ref="F48:H48"/>
    <mergeCell ref="I48:K48"/>
    <mergeCell ref="F49:H49"/>
    <mergeCell ref="I49:K49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60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2018-02-08T11:52:11Z</dcterms:modified>
  <cp:category/>
  <cp:version/>
  <cp:contentType/>
  <cp:contentStatus/>
</cp:coreProperties>
</file>