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Лист1!$A$1:$S$167</definedName>
  </definedNames>
  <calcPr calcId="144525"/>
</workbook>
</file>

<file path=xl/calcChain.xml><?xml version="1.0" encoding="utf-8"?>
<calcChain xmlns="http://schemas.openxmlformats.org/spreadsheetml/2006/main">
  <c r="R164" i="1" l="1"/>
  <c r="P164" i="1"/>
  <c r="O164" i="1"/>
  <c r="L164" i="1"/>
  <c r="K164" i="1"/>
  <c r="K165" i="1" s="1"/>
  <c r="J164" i="1"/>
  <c r="P163" i="1"/>
  <c r="R163" i="1" s="1"/>
  <c r="P162" i="1"/>
  <c r="R162" i="1" s="1"/>
  <c r="P161" i="1"/>
  <c r="R161" i="1" s="1"/>
  <c r="P160" i="1"/>
  <c r="R160" i="1" s="1"/>
  <c r="P159" i="1"/>
  <c r="R159" i="1" s="1"/>
  <c r="P158" i="1"/>
  <c r="R158" i="1" s="1"/>
  <c r="P157" i="1"/>
  <c r="R157" i="1" s="1"/>
  <c r="P156" i="1"/>
  <c r="R156" i="1" s="1"/>
  <c r="P155" i="1"/>
  <c r="R155" i="1" s="1"/>
  <c r="P154" i="1"/>
  <c r="R154" i="1" s="1"/>
  <c r="P153" i="1"/>
  <c r="R153" i="1" s="1"/>
  <c r="P152" i="1"/>
  <c r="R152" i="1" s="1"/>
  <c r="P151" i="1"/>
  <c r="R151" i="1" s="1"/>
  <c r="P150" i="1"/>
  <c r="R150" i="1" s="1"/>
  <c r="P149" i="1"/>
  <c r="R149" i="1" s="1"/>
  <c r="P148" i="1"/>
  <c r="R148" i="1" s="1"/>
  <c r="P147" i="1"/>
  <c r="R147" i="1" s="1"/>
  <c r="P146" i="1"/>
  <c r="R146" i="1" s="1"/>
  <c r="P145" i="1"/>
  <c r="R145" i="1" s="1"/>
  <c r="P144" i="1"/>
  <c r="R144" i="1" s="1"/>
  <c r="P143" i="1"/>
  <c r="R143" i="1" s="1"/>
  <c r="P142" i="1"/>
  <c r="R142" i="1" s="1"/>
  <c r="P141" i="1"/>
  <c r="R141" i="1" s="1"/>
  <c r="P140" i="1"/>
  <c r="R140" i="1" s="1"/>
  <c r="P139" i="1"/>
  <c r="R139" i="1" s="1"/>
  <c r="P138" i="1"/>
  <c r="R138" i="1" s="1"/>
  <c r="P137" i="1"/>
  <c r="R137" i="1" s="1"/>
  <c r="P136" i="1"/>
  <c r="R136" i="1" s="1"/>
  <c r="P135" i="1"/>
  <c r="R135" i="1" s="1"/>
  <c r="P134" i="1"/>
  <c r="R134" i="1" s="1"/>
  <c r="P133" i="1"/>
  <c r="R133" i="1" s="1"/>
  <c r="P132" i="1"/>
  <c r="R132" i="1" s="1"/>
  <c r="P131" i="1"/>
  <c r="R131" i="1" s="1"/>
  <c r="P130" i="1"/>
  <c r="R130" i="1" s="1"/>
  <c r="P129" i="1"/>
  <c r="R129" i="1" s="1"/>
  <c r="P128" i="1"/>
  <c r="R128" i="1" s="1"/>
  <c r="P127" i="1"/>
  <c r="R127" i="1" s="1"/>
  <c r="P126" i="1"/>
  <c r="R126" i="1" s="1"/>
  <c r="P125" i="1"/>
  <c r="R125" i="1" s="1"/>
  <c r="P124" i="1"/>
  <c r="R124" i="1" s="1"/>
  <c r="P123" i="1"/>
  <c r="R123" i="1" s="1"/>
  <c r="P122" i="1"/>
  <c r="R122" i="1" s="1"/>
  <c r="P121" i="1"/>
  <c r="R121" i="1" s="1"/>
  <c r="P120" i="1"/>
  <c r="R120" i="1" s="1"/>
  <c r="P119" i="1"/>
  <c r="R119" i="1" s="1"/>
  <c r="P118" i="1"/>
  <c r="R118" i="1" s="1"/>
  <c r="P117" i="1"/>
  <c r="R117" i="1" s="1"/>
  <c r="P116" i="1"/>
  <c r="R116" i="1" s="1"/>
  <c r="P115" i="1"/>
  <c r="R115" i="1" s="1"/>
  <c r="P114" i="1"/>
  <c r="R114" i="1" s="1"/>
  <c r="P113" i="1"/>
  <c r="R113" i="1" s="1"/>
  <c r="P112" i="1"/>
  <c r="R112" i="1" s="1"/>
  <c r="P111" i="1"/>
  <c r="R111" i="1" s="1"/>
  <c r="H111" i="1"/>
  <c r="R110" i="1"/>
  <c r="P110" i="1"/>
  <c r="H110" i="1"/>
  <c r="P109" i="1"/>
  <c r="R109" i="1" s="1"/>
  <c r="H109" i="1"/>
  <c r="R108" i="1"/>
  <c r="P108" i="1"/>
  <c r="H108" i="1"/>
  <c r="P107" i="1"/>
  <c r="R107" i="1" s="1"/>
  <c r="H107" i="1"/>
  <c r="R106" i="1"/>
  <c r="P106" i="1"/>
  <c r="H106" i="1"/>
  <c r="P105" i="1"/>
  <c r="R105" i="1" s="1"/>
  <c r="H105" i="1"/>
  <c r="R104" i="1"/>
  <c r="P104" i="1"/>
  <c r="H104" i="1"/>
  <c r="P103" i="1"/>
  <c r="R103" i="1" s="1"/>
  <c r="H103" i="1"/>
  <c r="R102" i="1"/>
  <c r="P102" i="1"/>
  <c r="H102" i="1"/>
  <c r="P101" i="1"/>
  <c r="R101" i="1" s="1"/>
  <c r="H101" i="1"/>
  <c r="R100" i="1"/>
  <c r="P100" i="1"/>
  <c r="H100" i="1"/>
  <c r="H164" i="1" s="1"/>
  <c r="H165" i="1" s="1"/>
  <c r="P99" i="1"/>
  <c r="R99" i="1" s="1"/>
  <c r="P98" i="1"/>
  <c r="R98" i="1" s="1"/>
  <c r="P97" i="1"/>
  <c r="R97" i="1" s="1"/>
  <c r="P96" i="1"/>
  <c r="R96" i="1" s="1"/>
  <c r="P95" i="1"/>
  <c r="R95" i="1" s="1"/>
  <c r="P94" i="1"/>
  <c r="R94" i="1" s="1"/>
  <c r="P93" i="1"/>
  <c r="R93" i="1" s="1"/>
  <c r="P92" i="1"/>
  <c r="R92" i="1" s="1"/>
  <c r="P91" i="1"/>
  <c r="R91" i="1" s="1"/>
  <c r="P90" i="1"/>
  <c r="R90" i="1" s="1"/>
  <c r="P89" i="1"/>
  <c r="R89" i="1" s="1"/>
  <c r="P88" i="1"/>
  <c r="R88" i="1" s="1"/>
  <c r="P87" i="1"/>
  <c r="R87" i="1" s="1"/>
  <c r="P86" i="1"/>
  <c r="R86" i="1" s="1"/>
  <c r="P85" i="1"/>
  <c r="R85" i="1" s="1"/>
  <c r="P84" i="1"/>
  <c r="R84" i="1" s="1"/>
  <c r="P83" i="1"/>
  <c r="R83" i="1" s="1"/>
  <c r="P82" i="1"/>
  <c r="R82" i="1" s="1"/>
  <c r="M81" i="1"/>
  <c r="P81" i="1" s="1"/>
  <c r="R81" i="1" s="1"/>
  <c r="P80" i="1"/>
  <c r="R80" i="1" s="1"/>
  <c r="P79" i="1"/>
  <c r="R79" i="1" s="1"/>
  <c r="P78" i="1"/>
  <c r="R78" i="1" s="1"/>
  <c r="P77" i="1"/>
  <c r="R77" i="1" s="1"/>
  <c r="P76" i="1"/>
  <c r="R76" i="1" s="1"/>
  <c r="P75" i="1"/>
  <c r="R75" i="1" s="1"/>
  <c r="R74" i="1"/>
  <c r="M74" i="1"/>
  <c r="M164" i="1" s="1"/>
  <c r="P73" i="1"/>
  <c r="R73" i="1" s="1"/>
  <c r="P72" i="1"/>
  <c r="R72" i="1" s="1"/>
  <c r="P71" i="1"/>
  <c r="R71" i="1" s="1"/>
  <c r="P70" i="1"/>
  <c r="R70" i="1" s="1"/>
  <c r="P69" i="1"/>
  <c r="R69" i="1" s="1"/>
  <c r="P68" i="1"/>
  <c r="R68" i="1" s="1"/>
  <c r="P67" i="1"/>
  <c r="R67" i="1" s="1"/>
  <c r="P66" i="1"/>
  <c r="R66" i="1" s="1"/>
  <c r="P65" i="1"/>
  <c r="R65" i="1" s="1"/>
  <c r="P64" i="1"/>
  <c r="R64" i="1" s="1"/>
  <c r="P63" i="1"/>
  <c r="R63" i="1" s="1"/>
  <c r="P62" i="1"/>
  <c r="R62" i="1" s="1"/>
  <c r="P61" i="1"/>
  <c r="Q61" i="1" s="1"/>
  <c r="N61" i="1"/>
  <c r="N164" i="1" s="1"/>
  <c r="Q60" i="1"/>
  <c r="P60" i="1"/>
  <c r="P59" i="1"/>
  <c r="Q59" i="1" s="1"/>
  <c r="Q58" i="1"/>
  <c r="P58" i="1"/>
  <c r="R58" i="1" s="1"/>
  <c r="R57" i="1"/>
  <c r="Q57" i="1"/>
  <c r="P56" i="1"/>
  <c r="Q56" i="1" s="1"/>
  <c r="Q55" i="1"/>
  <c r="P55" i="1"/>
  <c r="R55" i="1" s="1"/>
  <c r="P54" i="1"/>
  <c r="Q54" i="1" s="1"/>
  <c r="P53" i="1"/>
  <c r="Q53" i="1" s="1"/>
  <c r="P52" i="1"/>
  <c r="Q52" i="1" s="1"/>
  <c r="Q51" i="1"/>
  <c r="P51" i="1"/>
  <c r="R51" i="1" s="1"/>
  <c r="Q50" i="1"/>
  <c r="P50" i="1"/>
  <c r="O48" i="1"/>
  <c r="L48" i="1"/>
  <c r="K48" i="1"/>
  <c r="J48" i="1"/>
  <c r="H48" i="1"/>
  <c r="R47" i="1"/>
  <c r="N47" i="1"/>
  <c r="P46" i="1"/>
  <c r="Q46" i="1" s="1"/>
  <c r="N46" i="1"/>
  <c r="P45" i="1"/>
  <c r="Q45" i="1" s="1"/>
  <c r="Q44" i="1"/>
  <c r="P44" i="1"/>
  <c r="R44" i="1" s="1"/>
  <c r="P43" i="1"/>
  <c r="Q43" i="1" s="1"/>
  <c r="Q42" i="1"/>
  <c r="P42" i="1"/>
  <c r="R42" i="1" s="1"/>
  <c r="N42" i="1"/>
  <c r="N48" i="1" s="1"/>
  <c r="P41" i="1"/>
  <c r="Q41" i="1" s="1"/>
  <c r="P40" i="1"/>
  <c r="Q40" i="1" s="1"/>
  <c r="M40" i="1"/>
  <c r="M48" i="1" s="1"/>
  <c r="M38" i="1"/>
  <c r="L38" i="1"/>
  <c r="K38" i="1"/>
  <c r="J38" i="1"/>
  <c r="H38" i="1"/>
  <c r="Q37" i="1"/>
  <c r="Q36" i="1"/>
  <c r="P36" i="1"/>
  <c r="R36" i="1" s="1"/>
  <c r="N36" i="1"/>
  <c r="Q35" i="1"/>
  <c r="P35" i="1"/>
  <c r="R35" i="1" s="1"/>
  <c r="P34" i="1"/>
  <c r="Q34" i="1" s="1"/>
  <c r="N34" i="1"/>
  <c r="P33" i="1"/>
  <c r="Q33" i="1" s="1"/>
  <c r="N33" i="1"/>
  <c r="P32" i="1"/>
  <c r="Q32" i="1" s="1"/>
  <c r="Q31" i="1"/>
  <c r="P31" i="1"/>
  <c r="R31" i="1" s="1"/>
  <c r="O31" i="1"/>
  <c r="O38" i="1" s="1"/>
  <c r="O165" i="1" s="1"/>
  <c r="Q30" i="1"/>
  <c r="P30" i="1"/>
  <c r="R30" i="1" s="1"/>
  <c r="N30" i="1"/>
  <c r="N38" i="1" s="1"/>
  <c r="P29" i="1"/>
  <c r="Q29" i="1" s="1"/>
  <c r="P28" i="1"/>
  <c r="Q28" i="1" s="1"/>
  <c r="Q27" i="1"/>
  <c r="P27" i="1"/>
  <c r="R27" i="1" s="1"/>
  <c r="O25" i="1"/>
  <c r="M25" i="1"/>
  <c r="L25" i="1"/>
  <c r="K25" i="1"/>
  <c r="J25" i="1"/>
  <c r="H25" i="1"/>
  <c r="R24" i="1"/>
  <c r="Q24" i="1"/>
  <c r="P23" i="1"/>
  <c r="Q22" i="1"/>
  <c r="P22" i="1"/>
  <c r="R22" i="1" s="1"/>
  <c r="P21" i="1"/>
  <c r="Q21" i="1" s="1"/>
  <c r="P20" i="1"/>
  <c r="Q19" i="1"/>
  <c r="P19" i="1"/>
  <c r="N19" i="1"/>
  <c r="N25" i="1" s="1"/>
  <c r="Q18" i="1"/>
  <c r="P18" i="1"/>
  <c r="R18" i="1" s="1"/>
  <c r="R17" i="1"/>
  <c r="P16" i="1"/>
  <c r="Q16" i="1" s="1"/>
  <c r="Q25" i="1" s="1"/>
  <c r="N16" i="1"/>
  <c r="Q164" i="1" l="1"/>
  <c r="M165" i="1"/>
  <c r="R21" i="1"/>
  <c r="R25" i="1" s="1"/>
  <c r="P25" i="1"/>
  <c r="R32" i="1"/>
  <c r="R33" i="1"/>
  <c r="R38" i="1" s="1"/>
  <c r="R34" i="1"/>
  <c r="P38" i="1"/>
  <c r="Q38" i="1" s="1"/>
  <c r="R43" i="1"/>
  <c r="R45" i="1"/>
  <c r="R46" i="1"/>
  <c r="P48" i="1"/>
  <c r="R54" i="1"/>
  <c r="R56" i="1"/>
  <c r="R59" i="1"/>
  <c r="N165" i="1"/>
  <c r="J165" i="1"/>
  <c r="L165" i="1"/>
  <c r="P165" i="1" l="1"/>
  <c r="Q48" i="1"/>
  <c r="R48" i="1"/>
  <c r="Q165" i="1"/>
  <c r="R165" i="1" l="1"/>
</calcChain>
</file>

<file path=xl/sharedStrings.xml><?xml version="1.0" encoding="utf-8"?>
<sst xmlns="http://schemas.openxmlformats.org/spreadsheetml/2006/main" count="497" uniqueCount="197">
  <si>
    <t>Приложение № 3 к постановлению</t>
  </si>
  <si>
    <t>администрации города Мурманска</t>
  </si>
  <si>
    <t>от__________№_____________</t>
  </si>
  <si>
    <t>Приложение № 2 к подпрограмме II</t>
  </si>
  <si>
    <t>Перечень аварийных многоквартирных домов, расположенных на территории муниципального образования город Мурманск и подлежащих расселению в рамках реализации подпрограммы, по состоянию на 15.07.2016</t>
  </si>
  <si>
    <t>№ п/п</t>
  </si>
  <si>
    <t>Адрес многоквартирного дома</t>
  </si>
  <si>
    <t>Документ, подтверждающий признание МКД аварийным</t>
  </si>
  <si>
    <t>Планируемый срок окончания переселения</t>
  </si>
  <si>
    <t>Планируемый срок сноса МКД</t>
  </si>
  <si>
    <t>Число жителей всего</t>
  </si>
  <si>
    <t>Число жителей, планируемых к переселению</t>
  </si>
  <si>
    <t>Общая площадь жилых помещений МКД</t>
  </si>
  <si>
    <t>Количество расселяемых жилых помещений</t>
  </si>
  <si>
    <t>Расселяемая общая площадь жилых помещений</t>
  </si>
  <si>
    <t>Стоимость переселения граждан</t>
  </si>
  <si>
    <t xml:space="preserve">Стоимость 1 кв.м </t>
  </si>
  <si>
    <t>Всего</t>
  </si>
  <si>
    <t>в том числе:</t>
  </si>
  <si>
    <t xml:space="preserve">Всего (из расчета стоимости 1 кв.м  для предоставляемой общей площади жилых помещений) </t>
  </si>
  <si>
    <t xml:space="preserve">за счет средств местного бюджета  </t>
  </si>
  <si>
    <t>за счет внебюджетных средств</t>
  </si>
  <si>
    <t>Номер</t>
  </si>
  <si>
    <t>Дата</t>
  </si>
  <si>
    <t>частная собственность</t>
  </si>
  <si>
    <t>муниципальная собственность</t>
  </si>
  <si>
    <t>чел.</t>
  </si>
  <si>
    <t>кв.м</t>
  </si>
  <si>
    <t>ед.</t>
  </si>
  <si>
    <t>тыс. руб.</t>
  </si>
  <si>
    <t>2014 год</t>
  </si>
  <si>
    <t xml:space="preserve">город Мурманск, улица Калинина, дом 39 </t>
  </si>
  <si>
    <t>12.2014</t>
  </si>
  <si>
    <t>07.2016</t>
  </si>
  <si>
    <t>город Мурманск,  улица Алексея Генералова, дом 6/24</t>
  </si>
  <si>
    <t>10.2014</t>
  </si>
  <si>
    <t>город Мурманск, улица Декабристов, дом 20</t>
  </si>
  <si>
    <t>город Мурманск, улица Декабристов, дом 24</t>
  </si>
  <si>
    <t xml:space="preserve">город Мурманск,  улица Алексея Генералова, дом 23 </t>
  </si>
  <si>
    <t>07.2014</t>
  </si>
  <si>
    <t>город Мурманск, улица Фрунзе, дом 20</t>
  </si>
  <si>
    <t>город Мурманск,  улица Алексея Генералова, дом 16</t>
  </si>
  <si>
    <t>12.2016</t>
  </si>
  <si>
    <t>12.2017</t>
  </si>
  <si>
    <t>город Мурманск, проспект Кирова, дом 48</t>
  </si>
  <si>
    <t>06.2017</t>
  </si>
  <si>
    <t>город Мурманск, улица Челюскинцев, дом 21</t>
  </si>
  <si>
    <t>09.2015</t>
  </si>
  <si>
    <t>Итого в 2014 году:</t>
  </si>
  <si>
    <t>х</t>
  </si>
  <si>
    <t>2016 год</t>
  </si>
  <si>
    <t>07.2017</t>
  </si>
  <si>
    <t>город Мурманск, улица Три Ручья, дом 23</t>
  </si>
  <si>
    <t>04.2016</t>
  </si>
  <si>
    <t>город Мурманск, улица Три Ручья, дом 24</t>
  </si>
  <si>
    <t>09.2017</t>
  </si>
  <si>
    <t>город Мурманск, улица Бондарная, дом 7</t>
  </si>
  <si>
    <t>город Мурманск, улица Первомайская, дом 16</t>
  </si>
  <si>
    <t>город Мурманск, улица Зеленая, дом 48</t>
  </si>
  <si>
    <t>город Мурманск, улица Лесная, дом 23</t>
  </si>
  <si>
    <t>город Мурманск, улица Марата, дом 12</t>
  </si>
  <si>
    <t>город Мурманск, улица Новосельская, дом 40</t>
  </si>
  <si>
    <t>город Мурманск, улица Профсоюзов, дом 18А</t>
  </si>
  <si>
    <t>Итого в 2016 году:</t>
  </si>
  <si>
    <t>2017 год</t>
  </si>
  <si>
    <t>город Мурманск,  улица Карла Либкнехта, дом 32/2</t>
  </si>
  <si>
    <t>09.2018</t>
  </si>
  <si>
    <t>12.2018</t>
  </si>
  <si>
    <t>город Мурманск, улица Новосельская, дом 29</t>
  </si>
  <si>
    <t>город Мурманск, улица Новосельская, дом 26А</t>
  </si>
  <si>
    <t>город Мурманск, улица Новосельская, дом 34</t>
  </si>
  <si>
    <t>город Мурманск, улица Песочная, дом 21</t>
  </si>
  <si>
    <t>город Мурманск, улица Бондарная, дом 24</t>
  </si>
  <si>
    <t>город Мурманск, улица Бондарная, дом 13</t>
  </si>
  <si>
    <t>Итого в 2017 году:</t>
  </si>
  <si>
    <t>2018 год</t>
  </si>
  <si>
    <t>город Мурманск, улица Калинина, дом 57</t>
  </si>
  <si>
    <t>город Мурманск, улица Заречная, дом 29</t>
  </si>
  <si>
    <t>город Мурманск, улица Заречная, дом 25</t>
  </si>
  <si>
    <t>город Мурманск, переулок Охотничий, дом 9</t>
  </si>
  <si>
    <t xml:space="preserve">город Мурманск, проезд Профессора Жуковского, дом 6 </t>
  </si>
  <si>
    <t>город Мурманск,  улица Фестивальная, дом 4</t>
  </si>
  <si>
    <t>город Мурманск, улица Академика Павлова, дом 43</t>
  </si>
  <si>
    <t xml:space="preserve">     маневренный фонд</t>
  </si>
  <si>
    <t>город Мурманск, улица Заречная, дом 27</t>
  </si>
  <si>
    <t>город Мурманск, улица Калинина, дом 13</t>
  </si>
  <si>
    <t>город Мурманск, улица Академика Павлова, дом 16</t>
  </si>
  <si>
    <t>город Мурманск, переулок Охотничий, дом 14</t>
  </si>
  <si>
    <t>город Мурманск, улица Заречная, дом 31</t>
  </si>
  <si>
    <t>город Мурманск, улица Калинина, дом 47</t>
  </si>
  <si>
    <t>город Мурманск, улица Горького, дом 2/12</t>
  </si>
  <si>
    <t>город Мурманск, улица Халтурина, дом 4</t>
  </si>
  <si>
    <t>город Мурманск, улица Зеленая, дом 50</t>
  </si>
  <si>
    <t>город Мурманск, проезд Владимира Капустина, дом 5</t>
  </si>
  <si>
    <t>город Мурманск, улица Радищева, дом 37/7</t>
  </si>
  <si>
    <t>город Мурманск, проспект Кирова, дом 42</t>
  </si>
  <si>
    <t>город Мурманск, улица Набережная, дом 7</t>
  </si>
  <si>
    <t>город Мурманск, улица Новосельская, дом 30</t>
  </si>
  <si>
    <t>город Мурманск, улица Профсоюзов, дом 18Б</t>
  </si>
  <si>
    <t>город Мурманск, улица Калинина, дом 15</t>
  </si>
  <si>
    <t xml:space="preserve">город Мурманск, улица Фурманова, дом 13 </t>
  </si>
  <si>
    <t>снесен</t>
  </si>
  <si>
    <t>оценка</t>
  </si>
  <si>
    <t>город Мурманск, улица Шестой Комсомольской Батареи, дом 53</t>
  </si>
  <si>
    <t>город Мурманск, улица Зеленая, дом 33</t>
  </si>
  <si>
    <t>город Мурманск, улица Калинина, дом 63</t>
  </si>
  <si>
    <t>город Мурманск, улица Полярные Зори, дом 32</t>
  </si>
  <si>
    <t>09.2016</t>
  </si>
  <si>
    <t>город Мурманск, улица Новосельская, дом 21</t>
  </si>
  <si>
    <t>город Мурманск, улица Новосельская, дом 28</t>
  </si>
  <si>
    <t>город Мурманск, улица Новосельская, дом 32</t>
  </si>
  <si>
    <t>город Мурманск, улица Лесная, дом 19</t>
  </si>
  <si>
    <t>город Мурманск, улица Лесная, дом 21</t>
  </si>
  <si>
    <t>город Мурманск, улица Анатолия Бредова, дом 21</t>
  </si>
  <si>
    <t>город Мурманск, улица Марата, дом 13а</t>
  </si>
  <si>
    <t>город Мурманск, улица Фрунзе, дом 32/6</t>
  </si>
  <si>
    <t>город Мурманск, переулок Охотничий, дом 3</t>
  </si>
  <si>
    <t xml:space="preserve">город Мурманск, проезд Профессора Жуковского, дом 5 </t>
  </si>
  <si>
    <t>город Мурманск, улица Новосельская, дом 29а</t>
  </si>
  <si>
    <t>город Мурманск, улица Зеленая, дом 54</t>
  </si>
  <si>
    <t>город Мурманск, улица Академика Павлова, дом 45</t>
  </si>
  <si>
    <t>город Мурманск, улица Гарнизонная, дом 6</t>
  </si>
  <si>
    <t>город Мурманск, улица Полярной Правды, дом 2А</t>
  </si>
  <si>
    <t>город Мурманск, улица Генерала Фролова, дом 8/80</t>
  </si>
  <si>
    <t>город Мурманск, улица Калинина, дом 45</t>
  </si>
  <si>
    <t>город Мурманск, улица Бондарная, дом 10</t>
  </si>
  <si>
    <t>город Мурманск, улица Полярные Зори, дом 52</t>
  </si>
  <si>
    <t>город Мурманск, улица Фролова, дом 11Б</t>
  </si>
  <si>
    <t>город Мурманск, улица Первомайская, дом 20</t>
  </si>
  <si>
    <t>город Мурманск, улица Радищева, дом 42/10</t>
  </si>
  <si>
    <t>город Мурманск, улица Капитана Буркова, дом 15</t>
  </si>
  <si>
    <t>город Мурманск, улица Зеленая, дом 37</t>
  </si>
  <si>
    <t>город Мурманск, улица Первомайская, дом 4</t>
  </si>
  <si>
    <t>город Мурманск, улица Шевченко, дом 10</t>
  </si>
  <si>
    <t>город Мурманск, улица Халтурина, дом 32</t>
  </si>
  <si>
    <t>город Мурманск,  улица Карла Либкнехта, дом 14</t>
  </si>
  <si>
    <t>город Мурманск,  улица Александра Невского, дом 90</t>
  </si>
  <si>
    <t>город Мурманск,  улица Александра Невского, дом 94</t>
  </si>
  <si>
    <t>город Мурманск, улица Заречная, дом 32</t>
  </si>
  <si>
    <t>город Мурманск, улица Декабристов, дом 30</t>
  </si>
  <si>
    <t>город Мурманск, улица Фрунзе, дом 27</t>
  </si>
  <si>
    <t>город Мурманск, улица Фрунзе, дом 23/5</t>
  </si>
  <si>
    <t>город Мурманск, улица Сполохи, дом 6</t>
  </si>
  <si>
    <t>город Мурманск, улица Генерала Фролова, дом 7</t>
  </si>
  <si>
    <t>город Мурманск, улица Зеленая, дом 39</t>
  </si>
  <si>
    <t>город Мурманск, улица Зеленая, дом 64</t>
  </si>
  <si>
    <t>город Мурманск, улица Зеленая, дом 46</t>
  </si>
  <si>
    <t>город Мурманск, проезд Рылеева, дом 2</t>
  </si>
  <si>
    <t>город Мурманск, улица Полухина, дом 16Б</t>
  </si>
  <si>
    <t>город Мурманск, улица Фестивальная, дом 7</t>
  </si>
  <si>
    <t>город Мурманск, улица Радищева, дом 55</t>
  </si>
  <si>
    <t>город Мурманск, улица Радищева, дом 54</t>
  </si>
  <si>
    <t>город Мурманск, улица Зеленая, дом 62</t>
  </si>
  <si>
    <t>город Мурманск, улица Радищева, дом 61</t>
  </si>
  <si>
    <t>город Мурманск, улица Куйбышева, дом 2</t>
  </si>
  <si>
    <t>город Мурманск, улица Ушакова, дом 18</t>
  </si>
  <si>
    <t>город Мурманск, улица Зеленая, дом 60</t>
  </si>
  <si>
    <t>город Мурманск, улица Нахимова, дом 10/1</t>
  </si>
  <si>
    <t>город Мурманск, улица Первомайская, дом 6</t>
  </si>
  <si>
    <t>город Мурманск, улица Калинина, дом 27</t>
  </si>
  <si>
    <t>город Мурманск, улица Декабристов, дом 2/24</t>
  </si>
  <si>
    <t>город Мурманск, проезд Рылеева, дом 5</t>
  </si>
  <si>
    <t>город Мурманск, улица Марата, дом 13</t>
  </si>
  <si>
    <t>город Мурманск, улица Фрунзе, дом 14</t>
  </si>
  <si>
    <t xml:space="preserve">город Мурманск, проезд Профессора Жуковского, дом 8 </t>
  </si>
  <si>
    <t>город Мурманск, улица Академика Павлова, дом 29</t>
  </si>
  <si>
    <t>город Мурманск, улица Фрунзе, дом 5/5</t>
  </si>
  <si>
    <t>город Мурманск, улица Анатолия Бредова, дом 2</t>
  </si>
  <si>
    <t>город Мурманск, улица Марата, дом 11</t>
  </si>
  <si>
    <t xml:space="preserve">город Мурманск, проезд Профессора Жуковского, дом 18 </t>
  </si>
  <si>
    <t>город Мурманск, проезд Профессора Жуковского, дом 9</t>
  </si>
  <si>
    <t>город Мурманск, улица Калинина, дом 25</t>
  </si>
  <si>
    <t>город Мурманск, улица Калинина, дом 52</t>
  </si>
  <si>
    <t>город Мурманск, улица Зеленая, дом 52</t>
  </si>
  <si>
    <t>город Мурманск, улица Куйбышева, дом 17</t>
  </si>
  <si>
    <t>город Мурманск, улица Алексея Генералова, дом 25</t>
  </si>
  <si>
    <t>город Мурманск, улица Первомайская, дом 18</t>
  </si>
  <si>
    <t>город Мурманск, улица Марата, дом 15</t>
  </si>
  <si>
    <t>город Мурманск, улица Сполохи, дом 3</t>
  </si>
  <si>
    <t>21.03.206</t>
  </si>
  <si>
    <t>город Мурманск, улица Новосельская, дом 24</t>
  </si>
  <si>
    <t>город Мурманск, улица Куйбышева, дом 14</t>
  </si>
  <si>
    <t>город Мурманск,  улица Карла Либкнехта, дом 12</t>
  </si>
  <si>
    <t>город Мурманск, улица Фрунзе, дом 35</t>
  </si>
  <si>
    <t>город Мурманск, улица Загородная, дом  18</t>
  </si>
  <si>
    <t>город Мурманск, улица Адмирала флота Лобова, дом 24</t>
  </si>
  <si>
    <t>город Мурманск, улица Радищева, дом 43</t>
  </si>
  <si>
    <t>город Мурманск, улица Зеленая, дом 41</t>
  </si>
  <si>
    <t>город Мурманск, улица Мурманская, дом 56</t>
  </si>
  <si>
    <t>город Мурманск, улица Заречная, дом 23</t>
  </si>
  <si>
    <t>город Мурманск, улица Генерала Фролова, дом 24</t>
  </si>
  <si>
    <t>город Мурманск, улица Фрунзе, дом 25</t>
  </si>
  <si>
    <t>город Мурманск, улица Академика Павлова, дом 36</t>
  </si>
  <si>
    <t>город Мурманск, улица Алексея Генералова, дом 18</t>
  </si>
  <si>
    <t>Итого в 2018 году:</t>
  </si>
  <si>
    <t>ИТОГО:</t>
  </si>
  <si>
    <t>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</si>
</sst>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8"/>
      <color rgb="FFFF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1" fillId="0" borderId="0"/>
  </cellStyleXfs>
  <cellXfs count="14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/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justify"/>
    </xf>
    <xf numFmtId="0" fontId="6" fillId="0" borderId="0" xfId="1" applyFont="1" applyFill="1" applyAlignment="1">
      <alignment horizontal="right"/>
    </xf>
    <xf numFmtId="0" fontId="7" fillId="0" borderId="1" xfId="1" applyFont="1" applyFill="1" applyBorder="1" applyAlignment="1">
      <alignment horizontal="center" vertical="top" wrapText="1"/>
    </xf>
    <xf numFmtId="0" fontId="8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textRotation="90" wrapText="1"/>
    </xf>
    <xf numFmtId="0" fontId="7" fillId="0" borderId="5" xfId="1" applyFont="1" applyFill="1" applyBorder="1" applyAlignment="1">
      <alignment horizontal="center" textRotation="90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textRotation="90" wrapText="1"/>
    </xf>
    <xf numFmtId="0" fontId="7" fillId="0" borderId="2" xfId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center" textRotation="90" wrapText="1"/>
    </xf>
    <xf numFmtId="0" fontId="7" fillId="0" borderId="5" xfId="1" applyFont="1" applyFill="1" applyBorder="1" applyAlignment="1">
      <alignment horizontal="center" textRotation="90"/>
    </xf>
    <xf numFmtId="0" fontId="8" fillId="0" borderId="11" xfId="1" applyFont="1" applyFill="1" applyBorder="1" applyAlignment="1">
      <alignment horizontal="center" textRotation="90" wrapText="1"/>
    </xf>
    <xf numFmtId="0" fontId="7" fillId="0" borderId="11" xfId="1" applyFont="1" applyFill="1" applyBorder="1" applyAlignment="1">
      <alignment horizontal="center" textRotation="90"/>
    </xf>
    <xf numFmtId="0" fontId="9" fillId="0" borderId="11" xfId="1" applyFont="1" applyFill="1" applyBorder="1" applyAlignment="1">
      <alignment horizontal="center"/>
    </xf>
    <xf numFmtId="0" fontId="7" fillId="0" borderId="12" xfId="1" applyFont="1" applyFill="1" applyBorder="1" applyAlignment="1">
      <alignment horizontal="center" textRotation="90" wrapText="1"/>
    </xf>
    <xf numFmtId="0" fontId="9" fillId="0" borderId="12" xfId="1" applyFont="1" applyFill="1" applyBorder="1" applyAlignment="1">
      <alignment horizontal="center" wrapText="1"/>
    </xf>
    <xf numFmtId="0" fontId="8" fillId="0" borderId="12" xfId="1" applyFont="1" applyFill="1" applyBorder="1" applyAlignment="1">
      <alignment horizontal="center" textRotation="90" wrapText="1"/>
    </xf>
    <xf numFmtId="0" fontId="9" fillId="0" borderId="12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horizontal="center" vertical="center"/>
    </xf>
    <xf numFmtId="14" fontId="8" fillId="0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164" fontId="8" fillId="0" borderId="2" xfId="2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/>
    </xf>
    <xf numFmtId="14" fontId="8" fillId="0" borderId="2" xfId="1" applyNumberFormat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14" fontId="7" fillId="0" borderId="2" xfId="1" applyNumberFormat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14" fontId="8" fillId="0" borderId="7" xfId="1" applyNumberFormat="1" applyFont="1" applyFill="1" applyBorder="1" applyAlignment="1">
      <alignment horizontal="center" vertical="center" wrapText="1"/>
    </xf>
    <xf numFmtId="14" fontId="8" fillId="0" borderId="8" xfId="1" applyNumberFormat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/>
    </xf>
    <xf numFmtId="164" fontId="10" fillId="0" borderId="2" xfId="2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164" fontId="14" fillId="0" borderId="2" xfId="1" applyNumberFormat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left" vertical="center" wrapText="1"/>
    </xf>
    <xf numFmtId="3" fontId="14" fillId="0" borderId="7" xfId="1" applyNumberFormat="1" applyFont="1" applyFill="1" applyBorder="1" applyAlignment="1">
      <alignment horizontal="center" vertical="center"/>
    </xf>
    <xf numFmtId="164" fontId="10" fillId="0" borderId="7" xfId="1" applyNumberFormat="1" applyFont="1" applyFill="1" applyBorder="1" applyAlignment="1">
      <alignment horizontal="center" vertical="center" wrapText="1"/>
    </xf>
    <xf numFmtId="164" fontId="14" fillId="0" borderId="7" xfId="1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/>
    </xf>
    <xf numFmtId="165" fontId="8" fillId="0" borderId="2" xfId="2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horizontal="left" vertical="center" wrapText="1"/>
    </xf>
    <xf numFmtId="3" fontId="14" fillId="0" borderId="2" xfId="1" applyNumberFormat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vertical="center" wrapText="1"/>
    </xf>
    <xf numFmtId="0" fontId="13" fillId="0" borderId="7" xfId="1" applyFont="1" applyFill="1" applyBorder="1" applyAlignment="1">
      <alignment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vertical="center" wrapText="1"/>
    </xf>
    <xf numFmtId="0" fontId="7" fillId="0" borderId="8" xfId="1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14" fontId="7" fillId="0" borderId="7" xfId="1" applyNumberFormat="1" applyFont="1" applyFill="1" applyBorder="1" applyAlignment="1">
      <alignment horizontal="center" vertical="center"/>
    </xf>
    <xf numFmtId="49" fontId="8" fillId="0" borderId="7" xfId="1" applyNumberFormat="1" applyFont="1" applyFill="1" applyBorder="1" applyAlignment="1">
      <alignment horizontal="center" vertical="center" wrapText="1"/>
    </xf>
    <xf numFmtId="3" fontId="7" fillId="0" borderId="7" xfId="1" applyNumberFormat="1" applyFont="1" applyFill="1" applyBorder="1" applyAlignment="1">
      <alignment horizontal="center" vertical="center"/>
    </xf>
    <xf numFmtId="164" fontId="8" fillId="0" borderId="7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/>
    </xf>
    <xf numFmtId="165" fontId="7" fillId="0" borderId="8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vertical="center"/>
    </xf>
    <xf numFmtId="164" fontId="7" fillId="0" borderId="7" xfId="1" applyNumberFormat="1" applyFont="1" applyFill="1" applyBorder="1" applyAlignment="1">
      <alignment vertical="center"/>
    </xf>
    <xf numFmtId="0" fontId="8" fillId="0" borderId="5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horizontal="center" vertical="center"/>
    </xf>
    <xf numFmtId="14" fontId="8" fillId="0" borderId="5" xfId="1" applyNumberFormat="1" applyFont="1" applyFill="1" applyBorder="1" applyAlignment="1">
      <alignment horizontal="center" vertical="center"/>
    </xf>
    <xf numFmtId="49" fontId="8" fillId="0" borderId="5" xfId="1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2" borderId="6" xfId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7" fillId="2" borderId="2" xfId="1" applyFont="1" applyFill="1" applyBorder="1" applyAlignment="1">
      <alignment horizontal="center" vertical="center"/>
    </xf>
    <xf numFmtId="14" fontId="7" fillId="2" borderId="2" xfId="1" applyNumberFormat="1" applyFont="1" applyFill="1" applyBorder="1" applyAlignment="1">
      <alignment horizontal="center" vertical="center"/>
    </xf>
    <xf numFmtId="49" fontId="8" fillId="2" borderId="2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64" fontId="8" fillId="2" borderId="12" xfId="0" applyNumberFormat="1" applyFont="1" applyFill="1" applyBorder="1" applyAlignment="1">
      <alignment horizontal="center" vertical="center" wrapText="1"/>
    </xf>
    <xf numFmtId="0" fontId="8" fillId="2" borderId="1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65" fontId="8" fillId="2" borderId="2" xfId="2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/>
    </xf>
    <xf numFmtId="165" fontId="8" fillId="0" borderId="1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left" vertical="center" wrapText="1"/>
    </xf>
    <xf numFmtId="4" fontId="10" fillId="0" borderId="7" xfId="1" applyNumberFormat="1" applyFont="1" applyFill="1" applyBorder="1" applyAlignment="1">
      <alignment horizontal="left" vertical="center" wrapText="1"/>
    </xf>
    <xf numFmtId="4" fontId="10" fillId="0" borderId="8" xfId="1" applyNumberFormat="1" applyFont="1" applyFill="1" applyBorder="1" applyAlignment="1">
      <alignment horizontal="left" vertical="center" wrapText="1"/>
    </xf>
    <xf numFmtId="164" fontId="10" fillId="0" borderId="2" xfId="1" applyNumberFormat="1" applyFont="1" applyFill="1" applyBorder="1" applyAlignment="1">
      <alignment horizontal="center" vertical="center"/>
    </xf>
    <xf numFmtId="3" fontId="16" fillId="0" borderId="12" xfId="0" applyNumberFormat="1" applyFont="1" applyFill="1" applyBorder="1" applyAlignment="1">
      <alignment horizontal="center" vertical="center"/>
    </xf>
    <xf numFmtId="3" fontId="16" fillId="0" borderId="2" xfId="0" applyNumberFormat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wrapText="1"/>
    </xf>
    <xf numFmtId="0" fontId="18" fillId="0" borderId="0" xfId="1" applyFont="1" applyFill="1" applyBorder="1" applyAlignment="1">
      <alignment horizontal="center" vertical="top" wrapText="1"/>
    </xf>
    <xf numFmtId="14" fontId="18" fillId="0" borderId="0" xfId="1" applyNumberFormat="1" applyFont="1" applyFill="1" applyBorder="1" applyAlignment="1">
      <alignment horizontal="center"/>
    </xf>
    <xf numFmtId="0" fontId="18" fillId="0" borderId="0" xfId="1" applyFont="1" applyFill="1" applyBorder="1" applyAlignment="1">
      <alignment horizontal="center"/>
    </xf>
    <xf numFmtId="0" fontId="19" fillId="0" borderId="0" xfId="1" applyFont="1" applyFill="1" applyBorder="1"/>
    <xf numFmtId="0" fontId="5" fillId="0" borderId="0" xfId="1" applyFont="1" applyFill="1" applyBorder="1" applyAlignment="1">
      <alignment horizontal="center"/>
    </xf>
    <xf numFmtId="0" fontId="19" fillId="0" borderId="0" xfId="1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tabSelected="1" zoomScale="85" zoomScaleNormal="85" workbookViewId="0">
      <selection activeCell="U10" sqref="U10"/>
    </sheetView>
  </sheetViews>
  <sheetFormatPr defaultRowHeight="15" x14ac:dyDescent="0.25"/>
  <cols>
    <col min="2" max="2" width="51.28515625" customWidth="1"/>
    <col min="4" max="4" width="10.28515625" bestFit="1" customWidth="1"/>
    <col min="16" max="16" width="11.85546875" bestFit="1" customWidth="1"/>
    <col min="18" max="18" width="11.85546875" bestFit="1" customWidth="1"/>
  </cols>
  <sheetData>
    <row r="1" spans="1:19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0</v>
      </c>
      <c r="R1" s="1"/>
      <c r="S1" s="1"/>
    </row>
    <row r="2" spans="1:19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 t="s">
        <v>1</v>
      </c>
      <c r="R2" s="1"/>
      <c r="S2" s="1"/>
    </row>
    <row r="3" spans="1:19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" t="s">
        <v>2</v>
      </c>
      <c r="R3" s="1"/>
      <c r="S3" s="1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2"/>
      <c r="R4" s="1"/>
      <c r="S4" s="1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2" t="s">
        <v>3</v>
      </c>
      <c r="R5" s="1"/>
      <c r="S5" s="1"/>
    </row>
    <row r="6" spans="1:19" x14ac:dyDescent="0.25">
      <c r="A6" s="3"/>
      <c r="B6" s="4"/>
      <c r="C6" s="5"/>
      <c r="D6" s="6"/>
      <c r="E6" s="6"/>
      <c r="F6" s="6"/>
      <c r="G6" s="5"/>
      <c r="H6" s="5"/>
      <c r="I6" s="6"/>
      <c r="J6" s="6"/>
      <c r="K6" s="6"/>
      <c r="L6" s="6"/>
      <c r="M6" s="6"/>
      <c r="N6" s="7"/>
      <c r="O6" s="7"/>
      <c r="P6" s="7"/>
      <c r="Q6" s="7"/>
      <c r="R6" s="7"/>
      <c r="S6" s="7"/>
    </row>
    <row r="7" spans="1:19" x14ac:dyDescent="0.25">
      <c r="A7" s="8" t="s">
        <v>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19" x14ac:dyDescent="0.25">
      <c r="A8" s="9" t="s">
        <v>5</v>
      </c>
      <c r="B8" s="10" t="s">
        <v>6</v>
      </c>
      <c r="C8" s="11" t="s">
        <v>7</v>
      </c>
      <c r="D8" s="12"/>
      <c r="E8" s="13" t="s">
        <v>8</v>
      </c>
      <c r="F8" s="13" t="s">
        <v>9</v>
      </c>
      <c r="G8" s="14" t="s">
        <v>10</v>
      </c>
      <c r="H8" s="13" t="s">
        <v>11</v>
      </c>
      <c r="I8" s="13" t="s">
        <v>12</v>
      </c>
      <c r="J8" s="15" t="s">
        <v>13</v>
      </c>
      <c r="K8" s="16"/>
      <c r="L8" s="17"/>
      <c r="M8" s="15" t="s">
        <v>14</v>
      </c>
      <c r="N8" s="16"/>
      <c r="O8" s="17"/>
      <c r="P8" s="15" t="s">
        <v>15</v>
      </c>
      <c r="Q8" s="16"/>
      <c r="R8" s="17"/>
      <c r="S8" s="14" t="s">
        <v>16</v>
      </c>
    </row>
    <row r="9" spans="1:19" x14ac:dyDescent="0.25">
      <c r="A9" s="9"/>
      <c r="B9" s="10"/>
      <c r="C9" s="18"/>
      <c r="D9" s="19"/>
      <c r="E9" s="13"/>
      <c r="F9" s="13"/>
      <c r="G9" s="20"/>
      <c r="H9" s="13"/>
      <c r="I9" s="13"/>
      <c r="J9" s="13" t="s">
        <v>17</v>
      </c>
      <c r="K9" s="21" t="s">
        <v>18</v>
      </c>
      <c r="L9" s="21"/>
      <c r="M9" s="13" t="s">
        <v>17</v>
      </c>
      <c r="N9" s="21" t="s">
        <v>18</v>
      </c>
      <c r="O9" s="21"/>
      <c r="P9" s="14" t="s">
        <v>19</v>
      </c>
      <c r="Q9" s="22" t="s">
        <v>20</v>
      </c>
      <c r="R9" s="22" t="s">
        <v>21</v>
      </c>
      <c r="S9" s="20"/>
    </row>
    <row r="10" spans="1:19" x14ac:dyDescent="0.25">
      <c r="A10" s="9"/>
      <c r="B10" s="10"/>
      <c r="C10" s="23" t="s">
        <v>22</v>
      </c>
      <c r="D10" s="23" t="s">
        <v>23</v>
      </c>
      <c r="E10" s="13"/>
      <c r="F10" s="13"/>
      <c r="G10" s="20"/>
      <c r="H10" s="13"/>
      <c r="I10" s="13"/>
      <c r="J10" s="13"/>
      <c r="K10" s="14" t="s">
        <v>24</v>
      </c>
      <c r="L10" s="14" t="s">
        <v>25</v>
      </c>
      <c r="M10" s="13"/>
      <c r="N10" s="14" t="s">
        <v>24</v>
      </c>
      <c r="O10" s="14" t="s">
        <v>25</v>
      </c>
      <c r="P10" s="20"/>
      <c r="Q10" s="24"/>
      <c r="R10" s="24"/>
      <c r="S10" s="20"/>
    </row>
    <row r="11" spans="1:19" x14ac:dyDescent="0.25">
      <c r="A11" s="9"/>
      <c r="B11" s="10"/>
      <c r="C11" s="25"/>
      <c r="D11" s="25"/>
      <c r="E11" s="13"/>
      <c r="F11" s="13"/>
      <c r="G11" s="20"/>
      <c r="H11" s="13"/>
      <c r="I11" s="13"/>
      <c r="J11" s="13"/>
      <c r="K11" s="20"/>
      <c r="L11" s="20"/>
      <c r="M11" s="13"/>
      <c r="N11" s="20"/>
      <c r="O11" s="20"/>
      <c r="P11" s="20"/>
      <c r="Q11" s="24"/>
      <c r="R11" s="24"/>
      <c r="S11" s="20"/>
    </row>
    <row r="12" spans="1:19" x14ac:dyDescent="0.25">
      <c r="A12" s="9"/>
      <c r="B12" s="10"/>
      <c r="C12" s="26"/>
      <c r="D12" s="26"/>
      <c r="E12" s="13"/>
      <c r="F12" s="13"/>
      <c r="G12" s="27"/>
      <c r="H12" s="13"/>
      <c r="I12" s="13"/>
      <c r="J12" s="13"/>
      <c r="K12" s="28"/>
      <c r="L12" s="28"/>
      <c r="M12" s="13"/>
      <c r="N12" s="28"/>
      <c r="O12" s="28"/>
      <c r="P12" s="27"/>
      <c r="Q12" s="29"/>
      <c r="R12" s="29"/>
      <c r="S12" s="27"/>
    </row>
    <row r="13" spans="1:19" ht="30" x14ac:dyDescent="0.25">
      <c r="A13" s="9"/>
      <c r="B13" s="10"/>
      <c r="C13" s="30"/>
      <c r="D13" s="30"/>
      <c r="E13" s="13"/>
      <c r="F13" s="13"/>
      <c r="G13" s="31" t="s">
        <v>26</v>
      </c>
      <c r="H13" s="31" t="s">
        <v>26</v>
      </c>
      <c r="I13" s="31" t="s">
        <v>27</v>
      </c>
      <c r="J13" s="31" t="s">
        <v>28</v>
      </c>
      <c r="K13" s="31" t="s">
        <v>28</v>
      </c>
      <c r="L13" s="31" t="s">
        <v>28</v>
      </c>
      <c r="M13" s="31" t="s">
        <v>27</v>
      </c>
      <c r="N13" s="31" t="s">
        <v>27</v>
      </c>
      <c r="O13" s="31" t="s">
        <v>27</v>
      </c>
      <c r="P13" s="32" t="s">
        <v>29</v>
      </c>
      <c r="Q13" s="32" t="s">
        <v>29</v>
      </c>
      <c r="R13" s="32" t="s">
        <v>29</v>
      </c>
      <c r="S13" s="32" t="s">
        <v>29</v>
      </c>
    </row>
    <row r="14" spans="1:19" x14ac:dyDescent="0.25">
      <c r="A14" s="33">
        <v>1</v>
      </c>
      <c r="B14" s="34">
        <v>2</v>
      </c>
      <c r="C14" s="34">
        <v>3</v>
      </c>
      <c r="D14" s="34">
        <v>4</v>
      </c>
      <c r="E14" s="34">
        <v>5</v>
      </c>
      <c r="F14" s="34">
        <v>6</v>
      </c>
      <c r="G14" s="34">
        <v>7</v>
      </c>
      <c r="H14" s="34">
        <v>8</v>
      </c>
      <c r="I14" s="34">
        <v>9</v>
      </c>
      <c r="J14" s="34">
        <v>10</v>
      </c>
      <c r="K14" s="34">
        <v>11</v>
      </c>
      <c r="L14" s="34">
        <v>12</v>
      </c>
      <c r="M14" s="34">
        <v>13</v>
      </c>
      <c r="N14" s="34">
        <v>14</v>
      </c>
      <c r="O14" s="34">
        <v>15</v>
      </c>
      <c r="P14" s="34">
        <v>16</v>
      </c>
      <c r="Q14" s="34">
        <v>17</v>
      </c>
      <c r="R14" s="34">
        <v>18</v>
      </c>
      <c r="S14" s="34">
        <v>19</v>
      </c>
    </row>
    <row r="15" spans="1:19" x14ac:dyDescent="0.25">
      <c r="A15" s="35" t="s">
        <v>30</v>
      </c>
      <c r="B15" s="36"/>
      <c r="C15" s="36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8"/>
    </row>
    <row r="16" spans="1:19" x14ac:dyDescent="0.25">
      <c r="A16" s="32">
        <v>1</v>
      </c>
      <c r="B16" s="39" t="s">
        <v>31</v>
      </c>
      <c r="C16" s="40">
        <v>2505</v>
      </c>
      <c r="D16" s="41">
        <v>41206</v>
      </c>
      <c r="E16" s="42" t="s">
        <v>32</v>
      </c>
      <c r="F16" s="42" t="s">
        <v>33</v>
      </c>
      <c r="G16" s="43">
        <v>8</v>
      </c>
      <c r="H16" s="43">
        <v>8</v>
      </c>
      <c r="I16" s="44">
        <v>174.5</v>
      </c>
      <c r="J16" s="43">
        <v>5</v>
      </c>
      <c r="K16" s="43">
        <v>4</v>
      </c>
      <c r="L16" s="43">
        <v>1</v>
      </c>
      <c r="M16" s="45">
        <v>174.5</v>
      </c>
      <c r="N16" s="45">
        <f>M16-O16</f>
        <v>131.19999999999999</v>
      </c>
      <c r="O16" s="45">
        <v>43.3</v>
      </c>
      <c r="P16" s="46">
        <f>M16*S16</f>
        <v>7590.75</v>
      </c>
      <c r="Q16" s="46">
        <f>P16</f>
        <v>7590.75</v>
      </c>
      <c r="R16" s="46">
        <v>0</v>
      </c>
      <c r="S16" s="47">
        <v>43.5</v>
      </c>
    </row>
    <row r="17" spans="1:19" ht="30" x14ac:dyDescent="0.25">
      <c r="A17" s="32">
        <v>2</v>
      </c>
      <c r="B17" s="39" t="s">
        <v>34</v>
      </c>
      <c r="C17" s="40">
        <v>2662</v>
      </c>
      <c r="D17" s="41">
        <v>41225</v>
      </c>
      <c r="E17" s="42" t="s">
        <v>35</v>
      </c>
      <c r="F17" s="42" t="s">
        <v>32</v>
      </c>
      <c r="G17" s="43">
        <v>49</v>
      </c>
      <c r="H17" s="43">
        <v>2</v>
      </c>
      <c r="I17" s="44">
        <v>872.6</v>
      </c>
      <c r="J17" s="43">
        <v>1</v>
      </c>
      <c r="K17" s="43">
        <v>1</v>
      </c>
      <c r="L17" s="43">
        <v>0</v>
      </c>
      <c r="M17" s="45">
        <v>21.1</v>
      </c>
      <c r="N17" s="45">
        <v>21.1</v>
      </c>
      <c r="O17" s="45">
        <v>0</v>
      </c>
      <c r="P17" s="46">
        <v>917.8</v>
      </c>
      <c r="Q17" s="46">
        <v>0</v>
      </c>
      <c r="R17" s="46">
        <f>P17-Q17</f>
        <v>917.8</v>
      </c>
      <c r="S17" s="47">
        <v>43.5</v>
      </c>
    </row>
    <row r="18" spans="1:19" x14ac:dyDescent="0.25">
      <c r="A18" s="32">
        <v>3</v>
      </c>
      <c r="B18" s="48" t="s">
        <v>36</v>
      </c>
      <c r="C18" s="40">
        <v>1921</v>
      </c>
      <c r="D18" s="41">
        <v>41481</v>
      </c>
      <c r="E18" s="42" t="s">
        <v>35</v>
      </c>
      <c r="F18" s="42" t="s">
        <v>32</v>
      </c>
      <c r="G18" s="43">
        <v>71</v>
      </c>
      <c r="H18" s="43">
        <v>7</v>
      </c>
      <c r="I18" s="46">
        <v>842.1</v>
      </c>
      <c r="J18" s="43">
        <v>4</v>
      </c>
      <c r="K18" s="43">
        <v>2</v>
      </c>
      <c r="L18" s="43">
        <v>2</v>
      </c>
      <c r="M18" s="49">
        <v>106.8</v>
      </c>
      <c r="N18" s="46">
        <v>34.9</v>
      </c>
      <c r="O18" s="46">
        <v>71.900000000000006</v>
      </c>
      <c r="P18" s="46">
        <f t="shared" ref="P18:P23" si="0">M18*S18</f>
        <v>4645.8</v>
      </c>
      <c r="Q18" s="46">
        <f>P18</f>
        <v>4645.8</v>
      </c>
      <c r="R18" s="46">
        <f>P18-Q18</f>
        <v>0</v>
      </c>
      <c r="S18" s="47">
        <v>43.5</v>
      </c>
    </row>
    <row r="19" spans="1:19" x14ac:dyDescent="0.25">
      <c r="A19" s="32">
        <v>4</v>
      </c>
      <c r="B19" s="48" t="s">
        <v>37</v>
      </c>
      <c r="C19" s="40">
        <v>2158</v>
      </c>
      <c r="D19" s="41">
        <v>41508</v>
      </c>
      <c r="E19" s="42" t="s">
        <v>32</v>
      </c>
      <c r="F19" s="42" t="s">
        <v>33</v>
      </c>
      <c r="G19" s="43">
        <v>34</v>
      </c>
      <c r="H19" s="43">
        <v>5</v>
      </c>
      <c r="I19" s="49">
        <v>533.9</v>
      </c>
      <c r="J19" s="50">
        <v>4</v>
      </c>
      <c r="K19" s="50">
        <v>3</v>
      </c>
      <c r="L19" s="50">
        <v>1</v>
      </c>
      <c r="M19" s="49">
        <v>150.30000000000001</v>
      </c>
      <c r="N19" s="46">
        <f>M19-O19</f>
        <v>150.30000000000001</v>
      </c>
      <c r="O19" s="46">
        <v>0</v>
      </c>
      <c r="P19" s="46">
        <f t="shared" si="0"/>
        <v>6538.05</v>
      </c>
      <c r="Q19" s="46">
        <f>P19-R19</f>
        <v>3031.8500000000004</v>
      </c>
      <c r="R19" s="46">
        <v>3506.2</v>
      </c>
      <c r="S19" s="47">
        <v>43.5</v>
      </c>
    </row>
    <row r="20" spans="1:19" x14ac:dyDescent="0.25">
      <c r="A20" s="32">
        <v>5</v>
      </c>
      <c r="B20" s="39" t="s">
        <v>38</v>
      </c>
      <c r="C20" s="32">
        <v>148</v>
      </c>
      <c r="D20" s="51">
        <v>41303</v>
      </c>
      <c r="E20" s="42" t="s">
        <v>39</v>
      </c>
      <c r="F20" s="42" t="s">
        <v>32</v>
      </c>
      <c r="G20" s="43">
        <v>1</v>
      </c>
      <c r="H20" s="43">
        <v>1</v>
      </c>
      <c r="I20" s="49">
        <v>567.79999999999995</v>
      </c>
      <c r="J20" s="43">
        <v>1</v>
      </c>
      <c r="K20" s="43">
        <v>1</v>
      </c>
      <c r="L20" s="43">
        <v>0</v>
      </c>
      <c r="M20" s="49">
        <v>18.8</v>
      </c>
      <c r="N20" s="46">
        <v>18.8</v>
      </c>
      <c r="O20" s="46">
        <v>0</v>
      </c>
      <c r="P20" s="46">
        <f t="shared" si="0"/>
        <v>817.80000000000007</v>
      </c>
      <c r="Q20" s="46">
        <v>0</v>
      </c>
      <c r="R20" s="46">
        <v>817.8</v>
      </c>
      <c r="S20" s="47">
        <v>43.5</v>
      </c>
    </row>
    <row r="21" spans="1:19" x14ac:dyDescent="0.25">
      <c r="A21" s="32">
        <v>6</v>
      </c>
      <c r="B21" s="48" t="s">
        <v>40</v>
      </c>
      <c r="C21" s="40">
        <v>2157</v>
      </c>
      <c r="D21" s="41">
        <v>41508</v>
      </c>
      <c r="E21" s="42" t="s">
        <v>35</v>
      </c>
      <c r="F21" s="42" t="s">
        <v>32</v>
      </c>
      <c r="G21" s="43">
        <v>23</v>
      </c>
      <c r="H21" s="43">
        <v>5</v>
      </c>
      <c r="I21" s="46">
        <v>345.7</v>
      </c>
      <c r="J21" s="43">
        <v>2</v>
      </c>
      <c r="K21" s="43">
        <v>1</v>
      </c>
      <c r="L21" s="43">
        <v>1</v>
      </c>
      <c r="M21" s="45">
        <v>73.400000000000006</v>
      </c>
      <c r="N21" s="46">
        <v>73.400000000000006</v>
      </c>
      <c r="O21" s="46">
        <v>0</v>
      </c>
      <c r="P21" s="46">
        <f t="shared" si="0"/>
        <v>3192.9</v>
      </c>
      <c r="Q21" s="46">
        <f>P21</f>
        <v>3192.9</v>
      </c>
      <c r="R21" s="46">
        <f>P21-Q21</f>
        <v>0</v>
      </c>
      <c r="S21" s="47">
        <v>43.5</v>
      </c>
    </row>
    <row r="22" spans="1:19" x14ac:dyDescent="0.25">
      <c r="A22" s="32">
        <v>7</v>
      </c>
      <c r="B22" s="39" t="s">
        <v>41</v>
      </c>
      <c r="C22" s="40">
        <v>147</v>
      </c>
      <c r="D22" s="41">
        <v>41303</v>
      </c>
      <c r="E22" s="42" t="s">
        <v>42</v>
      </c>
      <c r="F22" s="42" t="s">
        <v>43</v>
      </c>
      <c r="G22" s="43">
        <v>48</v>
      </c>
      <c r="H22" s="43">
        <v>19</v>
      </c>
      <c r="I22" s="46">
        <v>544.6</v>
      </c>
      <c r="J22" s="43">
        <v>7</v>
      </c>
      <c r="K22" s="43">
        <v>7</v>
      </c>
      <c r="L22" s="43">
        <v>0</v>
      </c>
      <c r="M22" s="45">
        <v>210.4</v>
      </c>
      <c r="N22" s="45">
        <v>210.4</v>
      </c>
      <c r="O22" s="45">
        <v>0</v>
      </c>
      <c r="P22" s="46">
        <f t="shared" si="0"/>
        <v>9152.4</v>
      </c>
      <c r="Q22" s="46">
        <f>P22</f>
        <v>9152.4</v>
      </c>
      <c r="R22" s="46">
        <f>P22-Q22</f>
        <v>0</v>
      </c>
      <c r="S22" s="47">
        <v>43.5</v>
      </c>
    </row>
    <row r="23" spans="1:19" x14ac:dyDescent="0.25">
      <c r="A23" s="32">
        <v>8</v>
      </c>
      <c r="B23" s="39" t="s">
        <v>44</v>
      </c>
      <c r="C23" s="40">
        <v>1156</v>
      </c>
      <c r="D23" s="41">
        <v>41059</v>
      </c>
      <c r="E23" s="42" t="s">
        <v>45</v>
      </c>
      <c r="F23" s="42" t="s">
        <v>43</v>
      </c>
      <c r="G23" s="43">
        <v>38</v>
      </c>
      <c r="H23" s="43">
        <v>5</v>
      </c>
      <c r="I23" s="46">
        <v>589.70000000000005</v>
      </c>
      <c r="J23" s="43">
        <v>3</v>
      </c>
      <c r="K23" s="43">
        <v>3</v>
      </c>
      <c r="L23" s="43">
        <v>0</v>
      </c>
      <c r="M23" s="45">
        <v>119.2</v>
      </c>
      <c r="N23" s="45">
        <v>119.2</v>
      </c>
      <c r="O23" s="45">
        <v>0</v>
      </c>
      <c r="P23" s="46">
        <f t="shared" si="0"/>
        <v>5185.2</v>
      </c>
      <c r="Q23" s="46">
        <v>5185.2</v>
      </c>
      <c r="R23" s="46">
        <v>0</v>
      </c>
      <c r="S23" s="47">
        <v>43.5</v>
      </c>
    </row>
    <row r="24" spans="1:19" x14ac:dyDescent="0.25">
      <c r="A24" s="52">
        <v>9</v>
      </c>
      <c r="B24" s="39" t="s">
        <v>46</v>
      </c>
      <c r="C24" s="53">
        <v>1219</v>
      </c>
      <c r="D24" s="54">
        <v>41061</v>
      </c>
      <c r="E24" s="42" t="s">
        <v>47</v>
      </c>
      <c r="F24" s="42" t="s">
        <v>43</v>
      </c>
      <c r="G24" s="43">
        <v>21</v>
      </c>
      <c r="H24" s="43">
        <v>21</v>
      </c>
      <c r="I24" s="46">
        <v>466.3</v>
      </c>
      <c r="J24" s="43">
        <v>10</v>
      </c>
      <c r="K24" s="43">
        <v>0</v>
      </c>
      <c r="L24" s="43">
        <v>10</v>
      </c>
      <c r="M24" s="45">
        <v>281.60000000000002</v>
      </c>
      <c r="N24" s="45">
        <v>0</v>
      </c>
      <c r="O24" s="45">
        <v>281.60000000000002</v>
      </c>
      <c r="P24" s="46">
        <v>12247.7</v>
      </c>
      <c r="Q24" s="46">
        <f>P24</f>
        <v>12247.7</v>
      </c>
      <c r="R24" s="46">
        <f>P24-Q24</f>
        <v>0</v>
      </c>
      <c r="S24" s="45">
        <v>43.5</v>
      </c>
    </row>
    <row r="25" spans="1:19" x14ac:dyDescent="0.25">
      <c r="A25" s="55"/>
      <c r="B25" s="37" t="s">
        <v>48</v>
      </c>
      <c r="C25" s="56"/>
      <c r="D25" s="57"/>
      <c r="E25" s="57"/>
      <c r="F25" s="58"/>
      <c r="G25" s="59" t="s">
        <v>49</v>
      </c>
      <c r="H25" s="59">
        <f t="shared" ref="H25:O25" si="1">SUM(H16:H24)</f>
        <v>73</v>
      </c>
      <c r="I25" s="60" t="s">
        <v>49</v>
      </c>
      <c r="J25" s="59">
        <f t="shared" si="1"/>
        <v>37</v>
      </c>
      <c r="K25" s="59">
        <f t="shared" si="1"/>
        <v>22</v>
      </c>
      <c r="L25" s="59">
        <f t="shared" si="1"/>
        <v>15</v>
      </c>
      <c r="M25" s="60">
        <f t="shared" si="1"/>
        <v>1156.0999999999999</v>
      </c>
      <c r="N25" s="61">
        <f t="shared" si="1"/>
        <v>759.30000000000007</v>
      </c>
      <c r="O25" s="61">
        <f t="shared" si="1"/>
        <v>396.8</v>
      </c>
      <c r="P25" s="61">
        <f>SUM(P16:P24)</f>
        <v>50288.399999999994</v>
      </c>
      <c r="Q25" s="61">
        <f>SUM(Q16:Q24)</f>
        <v>45046.599999999991</v>
      </c>
      <c r="R25" s="61">
        <f>SUM(R16:R24)</f>
        <v>5241.8</v>
      </c>
      <c r="S25" s="62" t="s">
        <v>49</v>
      </c>
    </row>
    <row r="26" spans="1:19" x14ac:dyDescent="0.25">
      <c r="A26" s="55"/>
      <c r="B26" s="36" t="s">
        <v>50</v>
      </c>
      <c r="C26" s="36"/>
      <c r="D26" s="63"/>
      <c r="E26" s="63"/>
      <c r="F26" s="63"/>
      <c r="G26" s="64"/>
      <c r="H26" s="64"/>
      <c r="I26" s="65"/>
      <c r="J26" s="64"/>
      <c r="K26" s="64"/>
      <c r="L26" s="64"/>
      <c r="M26" s="66"/>
      <c r="N26" s="66"/>
      <c r="O26" s="66"/>
      <c r="P26" s="65"/>
      <c r="Q26" s="65"/>
      <c r="R26" s="65"/>
      <c r="S26" s="66"/>
    </row>
    <row r="27" spans="1:19" x14ac:dyDescent="0.25">
      <c r="A27" s="32">
        <v>1</v>
      </c>
      <c r="B27" s="39" t="s">
        <v>41</v>
      </c>
      <c r="C27" s="40">
        <v>147</v>
      </c>
      <c r="D27" s="41">
        <v>41303</v>
      </c>
      <c r="E27" s="42" t="s">
        <v>42</v>
      </c>
      <c r="F27" s="42" t="s">
        <v>51</v>
      </c>
      <c r="G27" s="43">
        <v>48</v>
      </c>
      <c r="H27" s="43">
        <v>4</v>
      </c>
      <c r="I27" s="46">
        <v>544.6</v>
      </c>
      <c r="J27" s="43">
        <v>1</v>
      </c>
      <c r="K27" s="43">
        <v>1</v>
      </c>
      <c r="L27" s="43">
        <v>0</v>
      </c>
      <c r="M27" s="45">
        <v>65.599999999999994</v>
      </c>
      <c r="N27" s="45">
        <v>65.5</v>
      </c>
      <c r="O27" s="45">
        <v>0</v>
      </c>
      <c r="P27" s="46">
        <f>M27*S27</f>
        <v>3607.9999999999995</v>
      </c>
      <c r="Q27" s="46">
        <f>P27</f>
        <v>3607.9999999999995</v>
      </c>
      <c r="R27" s="46">
        <f>P27-Q27</f>
        <v>0</v>
      </c>
      <c r="S27" s="45">
        <v>55</v>
      </c>
    </row>
    <row r="28" spans="1:19" x14ac:dyDescent="0.25">
      <c r="A28" s="52">
        <v>2</v>
      </c>
      <c r="B28" s="67" t="s">
        <v>52</v>
      </c>
      <c r="C28" s="68">
        <v>1927</v>
      </c>
      <c r="D28" s="69">
        <v>42200</v>
      </c>
      <c r="E28" s="42" t="s">
        <v>53</v>
      </c>
      <c r="F28" s="42" t="s">
        <v>33</v>
      </c>
      <c r="G28" s="70">
        <v>2</v>
      </c>
      <c r="H28" s="70">
        <v>2</v>
      </c>
      <c r="I28" s="71">
        <v>327.3</v>
      </c>
      <c r="J28" s="72">
        <v>2</v>
      </c>
      <c r="K28" s="68">
        <v>2</v>
      </c>
      <c r="L28" s="68">
        <v>0</v>
      </c>
      <c r="M28" s="73">
        <v>84</v>
      </c>
      <c r="N28" s="74">
        <v>84</v>
      </c>
      <c r="O28" s="74">
        <v>0</v>
      </c>
      <c r="P28" s="46">
        <f>M28*S28</f>
        <v>4620</v>
      </c>
      <c r="Q28" s="46">
        <f>P28</f>
        <v>4620</v>
      </c>
      <c r="R28" s="46">
        <v>0</v>
      </c>
      <c r="S28" s="75">
        <v>55</v>
      </c>
    </row>
    <row r="29" spans="1:19" x14ac:dyDescent="0.25">
      <c r="A29" s="32">
        <v>3</v>
      </c>
      <c r="B29" s="67" t="s">
        <v>54</v>
      </c>
      <c r="C29" s="68">
        <v>1928</v>
      </c>
      <c r="D29" s="69">
        <v>42200</v>
      </c>
      <c r="E29" s="42" t="s">
        <v>53</v>
      </c>
      <c r="F29" s="42" t="s">
        <v>33</v>
      </c>
      <c r="G29" s="70">
        <v>1</v>
      </c>
      <c r="H29" s="70">
        <v>1</v>
      </c>
      <c r="I29" s="71">
        <v>504</v>
      </c>
      <c r="J29" s="72">
        <v>1</v>
      </c>
      <c r="K29" s="68">
        <v>1</v>
      </c>
      <c r="L29" s="68">
        <v>0</v>
      </c>
      <c r="M29" s="73">
        <v>50.5</v>
      </c>
      <c r="N29" s="74">
        <v>50.5</v>
      </c>
      <c r="O29" s="74">
        <v>0</v>
      </c>
      <c r="P29" s="46">
        <f>M29*S29</f>
        <v>2777.5</v>
      </c>
      <c r="Q29" s="46">
        <f>P29</f>
        <v>2777.5</v>
      </c>
      <c r="R29" s="46">
        <v>0</v>
      </c>
      <c r="S29" s="75">
        <v>55</v>
      </c>
    </row>
    <row r="30" spans="1:19" x14ac:dyDescent="0.25">
      <c r="A30" s="52">
        <v>4</v>
      </c>
      <c r="B30" s="39" t="s">
        <v>44</v>
      </c>
      <c r="C30" s="40">
        <v>1156</v>
      </c>
      <c r="D30" s="41">
        <v>41059</v>
      </c>
      <c r="E30" s="42" t="s">
        <v>45</v>
      </c>
      <c r="F30" s="42" t="s">
        <v>55</v>
      </c>
      <c r="G30" s="43">
        <v>38</v>
      </c>
      <c r="H30" s="43">
        <v>33</v>
      </c>
      <c r="I30" s="46">
        <v>589.70000000000005</v>
      </c>
      <c r="J30" s="43">
        <v>15</v>
      </c>
      <c r="K30" s="43">
        <v>15</v>
      </c>
      <c r="L30" s="43">
        <v>0</v>
      </c>
      <c r="M30" s="45">
        <v>470.5</v>
      </c>
      <c r="N30" s="45">
        <f>M30</f>
        <v>470.5</v>
      </c>
      <c r="O30" s="45">
        <v>0</v>
      </c>
      <c r="P30" s="46">
        <f t="shared" ref="P30:P36" si="2">M30*S30</f>
        <v>25877.5</v>
      </c>
      <c r="Q30" s="46">
        <f t="shared" ref="Q30:Q38" si="3">P30</f>
        <v>25877.5</v>
      </c>
      <c r="R30" s="46">
        <f t="shared" ref="R30:R36" si="4">P30-Q30</f>
        <v>0</v>
      </c>
      <c r="S30" s="45">
        <v>55</v>
      </c>
    </row>
    <row r="31" spans="1:19" x14ac:dyDescent="0.25">
      <c r="A31" s="32">
        <v>5</v>
      </c>
      <c r="B31" s="39" t="s">
        <v>56</v>
      </c>
      <c r="C31" s="53">
        <v>830</v>
      </c>
      <c r="D31" s="54">
        <v>41024</v>
      </c>
      <c r="E31" s="42" t="s">
        <v>45</v>
      </c>
      <c r="F31" s="42" t="s">
        <v>55</v>
      </c>
      <c r="G31" s="43">
        <v>29</v>
      </c>
      <c r="H31" s="43">
        <v>29</v>
      </c>
      <c r="I31" s="46">
        <v>490.1</v>
      </c>
      <c r="J31" s="43">
        <v>13</v>
      </c>
      <c r="K31" s="43">
        <v>6</v>
      </c>
      <c r="L31" s="43">
        <v>7</v>
      </c>
      <c r="M31" s="45">
        <v>449.5</v>
      </c>
      <c r="N31" s="45">
        <v>154.6</v>
      </c>
      <c r="O31" s="45">
        <f>M31-N31</f>
        <v>294.89999999999998</v>
      </c>
      <c r="P31" s="46">
        <f t="shared" si="2"/>
        <v>24722.5</v>
      </c>
      <c r="Q31" s="46">
        <f t="shared" si="3"/>
        <v>24722.5</v>
      </c>
      <c r="R31" s="46">
        <f t="shared" si="4"/>
        <v>0</v>
      </c>
      <c r="S31" s="75">
        <v>55</v>
      </c>
    </row>
    <row r="32" spans="1:19" x14ac:dyDescent="0.25">
      <c r="A32" s="52">
        <v>6</v>
      </c>
      <c r="B32" s="39" t="s">
        <v>57</v>
      </c>
      <c r="C32" s="53">
        <v>831</v>
      </c>
      <c r="D32" s="54">
        <v>41024</v>
      </c>
      <c r="E32" s="42" t="s">
        <v>45</v>
      </c>
      <c r="F32" s="42" t="s">
        <v>55</v>
      </c>
      <c r="G32" s="76">
        <v>19</v>
      </c>
      <c r="H32" s="43">
        <v>19</v>
      </c>
      <c r="I32" s="46">
        <v>346.8</v>
      </c>
      <c r="J32" s="43">
        <v>10</v>
      </c>
      <c r="K32" s="43">
        <v>4</v>
      </c>
      <c r="L32" s="43">
        <v>6</v>
      </c>
      <c r="M32" s="45">
        <v>346.8</v>
      </c>
      <c r="N32" s="45">
        <v>130</v>
      </c>
      <c r="O32" s="45">
        <v>216.8</v>
      </c>
      <c r="P32" s="46">
        <f t="shared" si="2"/>
        <v>19074</v>
      </c>
      <c r="Q32" s="46">
        <f t="shared" si="3"/>
        <v>19074</v>
      </c>
      <c r="R32" s="46">
        <f t="shared" si="4"/>
        <v>0</v>
      </c>
      <c r="S32" s="75">
        <v>55</v>
      </c>
    </row>
    <row r="33" spans="1:19" x14ac:dyDescent="0.25">
      <c r="A33" s="32">
        <v>7</v>
      </c>
      <c r="B33" s="39" t="s">
        <v>58</v>
      </c>
      <c r="C33" s="53">
        <v>837</v>
      </c>
      <c r="D33" s="54">
        <v>41026</v>
      </c>
      <c r="E33" s="42" t="s">
        <v>45</v>
      </c>
      <c r="F33" s="42" t="s">
        <v>55</v>
      </c>
      <c r="G33" s="76">
        <v>43</v>
      </c>
      <c r="H33" s="76">
        <v>43</v>
      </c>
      <c r="I33" s="44">
        <v>608.9</v>
      </c>
      <c r="J33" s="76">
        <v>16</v>
      </c>
      <c r="K33" s="76">
        <v>9</v>
      </c>
      <c r="L33" s="76">
        <v>7</v>
      </c>
      <c r="M33" s="47">
        <v>582.79999999999995</v>
      </c>
      <c r="N33" s="47">
        <f>M33-O33</f>
        <v>272.79999999999995</v>
      </c>
      <c r="O33" s="47">
        <v>310</v>
      </c>
      <c r="P33" s="46">
        <f t="shared" si="2"/>
        <v>32053.999999999996</v>
      </c>
      <c r="Q33" s="46">
        <f t="shared" si="3"/>
        <v>32053.999999999996</v>
      </c>
      <c r="R33" s="46">
        <f t="shared" si="4"/>
        <v>0</v>
      </c>
      <c r="S33" s="75">
        <v>55</v>
      </c>
    </row>
    <row r="34" spans="1:19" x14ac:dyDescent="0.25">
      <c r="A34" s="52">
        <v>8</v>
      </c>
      <c r="B34" s="39" t="s">
        <v>59</v>
      </c>
      <c r="C34" s="53">
        <v>955</v>
      </c>
      <c r="D34" s="54">
        <v>41040</v>
      </c>
      <c r="E34" s="42" t="s">
        <v>45</v>
      </c>
      <c r="F34" s="42" t="s">
        <v>55</v>
      </c>
      <c r="G34" s="76">
        <v>18</v>
      </c>
      <c r="H34" s="76">
        <v>18</v>
      </c>
      <c r="I34" s="44">
        <v>509.9</v>
      </c>
      <c r="J34" s="76">
        <v>8</v>
      </c>
      <c r="K34" s="76">
        <v>5</v>
      </c>
      <c r="L34" s="76">
        <v>3</v>
      </c>
      <c r="M34" s="77">
        <v>256.7</v>
      </c>
      <c r="N34" s="77">
        <f>H34</f>
        <v>18</v>
      </c>
      <c r="O34" s="77">
        <v>90.1</v>
      </c>
      <c r="P34" s="46">
        <f t="shared" si="2"/>
        <v>14118.5</v>
      </c>
      <c r="Q34" s="46">
        <f t="shared" si="3"/>
        <v>14118.5</v>
      </c>
      <c r="R34" s="78">
        <f t="shared" si="4"/>
        <v>0</v>
      </c>
      <c r="S34" s="75">
        <v>55</v>
      </c>
    </row>
    <row r="35" spans="1:19" x14ac:dyDescent="0.25">
      <c r="A35" s="32">
        <v>9</v>
      </c>
      <c r="B35" s="39" t="s">
        <v>60</v>
      </c>
      <c r="C35" s="53">
        <v>838</v>
      </c>
      <c r="D35" s="54">
        <v>41026</v>
      </c>
      <c r="E35" s="42" t="s">
        <v>45</v>
      </c>
      <c r="F35" s="42" t="s">
        <v>55</v>
      </c>
      <c r="G35" s="76">
        <v>15</v>
      </c>
      <c r="H35" s="76">
        <v>15</v>
      </c>
      <c r="I35" s="44">
        <v>364.8</v>
      </c>
      <c r="J35" s="76">
        <v>8</v>
      </c>
      <c r="K35" s="76">
        <v>7</v>
      </c>
      <c r="L35" s="76">
        <v>1</v>
      </c>
      <c r="M35" s="47">
        <v>364.8</v>
      </c>
      <c r="N35" s="47">
        <v>321.2</v>
      </c>
      <c r="O35" s="47">
        <v>43.6</v>
      </c>
      <c r="P35" s="46">
        <f t="shared" si="2"/>
        <v>20064</v>
      </c>
      <c r="Q35" s="46">
        <f t="shared" si="3"/>
        <v>20064</v>
      </c>
      <c r="R35" s="78">
        <f t="shared" si="4"/>
        <v>0</v>
      </c>
      <c r="S35" s="75">
        <v>55</v>
      </c>
    </row>
    <row r="36" spans="1:19" x14ac:dyDescent="0.25">
      <c r="A36" s="52">
        <v>10</v>
      </c>
      <c r="B36" s="39" t="s">
        <v>61</v>
      </c>
      <c r="C36" s="53">
        <v>1155</v>
      </c>
      <c r="D36" s="54">
        <v>41059</v>
      </c>
      <c r="E36" s="42" t="s">
        <v>45</v>
      </c>
      <c r="F36" s="42" t="s">
        <v>55</v>
      </c>
      <c r="G36" s="76">
        <v>24</v>
      </c>
      <c r="H36" s="76">
        <v>24</v>
      </c>
      <c r="I36" s="46">
        <v>434</v>
      </c>
      <c r="J36" s="76">
        <v>12</v>
      </c>
      <c r="K36" s="76">
        <v>8</v>
      </c>
      <c r="L36" s="76">
        <v>4</v>
      </c>
      <c r="M36" s="77">
        <v>331.8</v>
      </c>
      <c r="N36" s="77">
        <f>H36</f>
        <v>24</v>
      </c>
      <c r="O36" s="77">
        <v>123.5</v>
      </c>
      <c r="P36" s="46">
        <f t="shared" si="2"/>
        <v>18249</v>
      </c>
      <c r="Q36" s="46">
        <f t="shared" si="3"/>
        <v>18249</v>
      </c>
      <c r="R36" s="78">
        <f t="shared" si="4"/>
        <v>0</v>
      </c>
      <c r="S36" s="75">
        <v>55</v>
      </c>
    </row>
    <row r="37" spans="1:19" x14ac:dyDescent="0.25">
      <c r="A37" s="32">
        <v>11</v>
      </c>
      <c r="B37" s="39" t="s">
        <v>62</v>
      </c>
      <c r="C37" s="40">
        <v>1220</v>
      </c>
      <c r="D37" s="41">
        <v>41061</v>
      </c>
      <c r="E37" s="42" t="s">
        <v>55</v>
      </c>
      <c r="F37" s="42" t="s">
        <v>43</v>
      </c>
      <c r="G37" s="76">
        <v>34</v>
      </c>
      <c r="H37" s="43">
        <v>15</v>
      </c>
      <c r="I37" s="46">
        <v>569.5</v>
      </c>
      <c r="J37" s="43">
        <v>7</v>
      </c>
      <c r="K37" s="43">
        <v>0</v>
      </c>
      <c r="L37" s="43">
        <v>7</v>
      </c>
      <c r="M37" s="45">
        <v>224.1</v>
      </c>
      <c r="N37" s="45">
        <v>0</v>
      </c>
      <c r="O37" s="45">
        <v>224.1</v>
      </c>
      <c r="P37" s="46">
        <v>12324.1</v>
      </c>
      <c r="Q37" s="46">
        <f t="shared" si="3"/>
        <v>12324.1</v>
      </c>
      <c r="R37" s="46">
        <v>0</v>
      </c>
      <c r="S37" s="75">
        <v>55</v>
      </c>
    </row>
    <row r="38" spans="1:19" x14ac:dyDescent="0.25">
      <c r="A38" s="55"/>
      <c r="B38" s="79" t="s">
        <v>63</v>
      </c>
      <c r="C38" s="79"/>
      <c r="D38" s="79"/>
      <c r="E38" s="79"/>
      <c r="F38" s="80"/>
      <c r="G38" s="81" t="s">
        <v>49</v>
      </c>
      <c r="H38" s="81">
        <f>SUM(H27:H37)</f>
        <v>203</v>
      </c>
      <c r="I38" s="61" t="s">
        <v>49</v>
      </c>
      <c r="J38" s="81">
        <f t="shared" ref="J38:P38" si="5">SUM(J27:J37)</f>
        <v>93</v>
      </c>
      <c r="K38" s="81">
        <f t="shared" si="5"/>
        <v>58</v>
      </c>
      <c r="L38" s="81">
        <f t="shared" si="5"/>
        <v>35</v>
      </c>
      <c r="M38" s="62">
        <f t="shared" si="5"/>
        <v>3227.1</v>
      </c>
      <c r="N38" s="62">
        <f t="shared" si="5"/>
        <v>1591.1000000000001</v>
      </c>
      <c r="O38" s="62">
        <f t="shared" si="5"/>
        <v>1303</v>
      </c>
      <c r="P38" s="61">
        <f t="shared" si="5"/>
        <v>177489.1</v>
      </c>
      <c r="Q38" s="61">
        <f t="shared" si="3"/>
        <v>177489.1</v>
      </c>
      <c r="R38" s="61">
        <f>SUM(R31:R37)</f>
        <v>0</v>
      </c>
      <c r="S38" s="62" t="s">
        <v>49</v>
      </c>
    </row>
    <row r="39" spans="1:19" x14ac:dyDescent="0.25">
      <c r="A39" s="82"/>
      <c r="B39" s="83" t="s">
        <v>64</v>
      </c>
      <c r="C39" s="84"/>
      <c r="D39" s="84"/>
      <c r="E39" s="84"/>
      <c r="F39" s="84"/>
      <c r="G39" s="85"/>
      <c r="H39" s="85"/>
      <c r="I39" s="85"/>
      <c r="J39" s="85"/>
      <c r="K39" s="85"/>
      <c r="L39" s="85"/>
      <c r="M39" s="86"/>
      <c r="N39" s="86"/>
      <c r="O39" s="86"/>
      <c r="P39" s="87"/>
      <c r="Q39" s="87"/>
      <c r="R39" s="87"/>
      <c r="S39" s="88"/>
    </row>
    <row r="40" spans="1:19" x14ac:dyDescent="0.25">
      <c r="A40" s="52">
        <v>1</v>
      </c>
      <c r="B40" s="39" t="s">
        <v>62</v>
      </c>
      <c r="C40" s="40">
        <v>1220</v>
      </c>
      <c r="D40" s="41">
        <v>41061</v>
      </c>
      <c r="E40" s="42" t="s">
        <v>55</v>
      </c>
      <c r="F40" s="42" t="s">
        <v>43</v>
      </c>
      <c r="G40" s="76">
        <v>34</v>
      </c>
      <c r="H40" s="43">
        <v>19</v>
      </c>
      <c r="I40" s="46">
        <v>569.5</v>
      </c>
      <c r="J40" s="43">
        <v>9</v>
      </c>
      <c r="K40" s="43">
        <v>8</v>
      </c>
      <c r="L40" s="43">
        <v>1</v>
      </c>
      <c r="M40" s="45">
        <f>N40+O40</f>
        <v>314.7</v>
      </c>
      <c r="N40" s="45">
        <v>259.2</v>
      </c>
      <c r="O40" s="47">
        <v>55.5</v>
      </c>
      <c r="P40" s="46">
        <f t="shared" ref="P40:P46" si="6">M40*S40</f>
        <v>17308.5</v>
      </c>
      <c r="Q40" s="46">
        <f t="shared" ref="Q40:Q46" si="7">P40</f>
        <v>17308.5</v>
      </c>
      <c r="R40" s="46">
        <v>0</v>
      </c>
      <c r="S40" s="75">
        <v>55</v>
      </c>
    </row>
    <row r="41" spans="1:19" x14ac:dyDescent="0.25">
      <c r="A41" s="52">
        <v>2</v>
      </c>
      <c r="B41" s="39" t="s">
        <v>65</v>
      </c>
      <c r="C41" s="40">
        <v>1221</v>
      </c>
      <c r="D41" s="41">
        <v>41061</v>
      </c>
      <c r="E41" s="42" t="s">
        <v>66</v>
      </c>
      <c r="F41" s="42" t="s">
        <v>67</v>
      </c>
      <c r="G41" s="76">
        <v>47</v>
      </c>
      <c r="H41" s="76">
        <v>47</v>
      </c>
      <c r="I41" s="46">
        <v>646.29999999999995</v>
      </c>
      <c r="J41" s="76">
        <v>25</v>
      </c>
      <c r="K41" s="76">
        <v>12</v>
      </c>
      <c r="L41" s="76">
        <v>13</v>
      </c>
      <c r="M41" s="77">
        <v>628.79999999999995</v>
      </c>
      <c r="N41" s="77">
        <v>331.5</v>
      </c>
      <c r="O41" s="77">
        <v>297.3</v>
      </c>
      <c r="P41" s="46">
        <f t="shared" si="6"/>
        <v>34584</v>
      </c>
      <c r="Q41" s="46">
        <f t="shared" si="7"/>
        <v>34584</v>
      </c>
      <c r="R41" s="46">
        <v>0</v>
      </c>
      <c r="S41" s="75">
        <v>55</v>
      </c>
    </row>
    <row r="42" spans="1:19" x14ac:dyDescent="0.25">
      <c r="A42" s="52">
        <v>3</v>
      </c>
      <c r="B42" s="39" t="s">
        <v>68</v>
      </c>
      <c r="C42" s="40">
        <v>1217</v>
      </c>
      <c r="D42" s="41">
        <v>41061</v>
      </c>
      <c r="E42" s="42" t="s">
        <v>66</v>
      </c>
      <c r="F42" s="42" t="s">
        <v>67</v>
      </c>
      <c r="G42" s="76">
        <v>32</v>
      </c>
      <c r="H42" s="76">
        <v>32</v>
      </c>
      <c r="I42" s="46">
        <v>485.6</v>
      </c>
      <c r="J42" s="76">
        <v>13</v>
      </c>
      <c r="K42" s="76">
        <v>9</v>
      </c>
      <c r="L42" s="76">
        <v>4</v>
      </c>
      <c r="M42" s="47">
        <v>477.6</v>
      </c>
      <c r="N42" s="47">
        <f>M42-O42</f>
        <v>287.70000000000005</v>
      </c>
      <c r="O42" s="47">
        <v>189.9</v>
      </c>
      <c r="P42" s="46">
        <f t="shared" si="6"/>
        <v>26268</v>
      </c>
      <c r="Q42" s="46">
        <f t="shared" si="7"/>
        <v>26268</v>
      </c>
      <c r="R42" s="46">
        <f>P42-Q42</f>
        <v>0</v>
      </c>
      <c r="S42" s="75">
        <v>55</v>
      </c>
    </row>
    <row r="43" spans="1:19" x14ac:dyDescent="0.25">
      <c r="A43" s="52">
        <v>4</v>
      </c>
      <c r="B43" s="39" t="s">
        <v>69</v>
      </c>
      <c r="C43" s="53">
        <v>1216</v>
      </c>
      <c r="D43" s="54">
        <v>41061</v>
      </c>
      <c r="E43" s="42" t="s">
        <v>66</v>
      </c>
      <c r="F43" s="42" t="s">
        <v>67</v>
      </c>
      <c r="G43" s="76">
        <v>20</v>
      </c>
      <c r="H43" s="76">
        <v>20</v>
      </c>
      <c r="I43" s="46">
        <v>469.1</v>
      </c>
      <c r="J43" s="76">
        <v>8</v>
      </c>
      <c r="K43" s="76">
        <v>2</v>
      </c>
      <c r="L43" s="76">
        <v>6</v>
      </c>
      <c r="M43" s="77">
        <v>330.6</v>
      </c>
      <c r="N43" s="77">
        <v>110.3</v>
      </c>
      <c r="O43" s="77">
        <v>220.3</v>
      </c>
      <c r="P43" s="46">
        <f t="shared" si="6"/>
        <v>18183</v>
      </c>
      <c r="Q43" s="46">
        <f t="shared" si="7"/>
        <v>18183</v>
      </c>
      <c r="R43" s="46">
        <f t="shared" ref="R43:R48" si="8">P43-Q43</f>
        <v>0</v>
      </c>
      <c r="S43" s="75">
        <v>55</v>
      </c>
    </row>
    <row r="44" spans="1:19" x14ac:dyDescent="0.25">
      <c r="A44" s="52">
        <v>5</v>
      </c>
      <c r="B44" s="39" t="s">
        <v>70</v>
      </c>
      <c r="C44" s="53">
        <v>1218</v>
      </c>
      <c r="D44" s="54">
        <v>41061</v>
      </c>
      <c r="E44" s="42" t="s">
        <v>66</v>
      </c>
      <c r="F44" s="42" t="s">
        <v>67</v>
      </c>
      <c r="G44" s="76">
        <v>31</v>
      </c>
      <c r="H44" s="76">
        <v>31</v>
      </c>
      <c r="I44" s="46">
        <v>434.3</v>
      </c>
      <c r="J44" s="76">
        <v>11</v>
      </c>
      <c r="K44" s="76">
        <v>2</v>
      </c>
      <c r="L44" s="76">
        <v>9</v>
      </c>
      <c r="M44" s="47">
        <v>392</v>
      </c>
      <c r="N44" s="47">
        <v>96.2</v>
      </c>
      <c r="O44" s="47">
        <v>295.8</v>
      </c>
      <c r="P44" s="46">
        <f t="shared" si="6"/>
        <v>21560</v>
      </c>
      <c r="Q44" s="46">
        <f t="shared" si="7"/>
        <v>21560</v>
      </c>
      <c r="R44" s="46">
        <f t="shared" si="8"/>
        <v>0</v>
      </c>
      <c r="S44" s="75">
        <v>55</v>
      </c>
    </row>
    <row r="45" spans="1:19" x14ac:dyDescent="0.25">
      <c r="A45" s="52">
        <v>6</v>
      </c>
      <c r="B45" s="39" t="s">
        <v>71</v>
      </c>
      <c r="C45" s="53">
        <v>1222</v>
      </c>
      <c r="D45" s="54">
        <v>41061</v>
      </c>
      <c r="E45" s="42" t="s">
        <v>66</v>
      </c>
      <c r="F45" s="42" t="s">
        <v>67</v>
      </c>
      <c r="G45" s="76">
        <v>24</v>
      </c>
      <c r="H45" s="76">
        <v>24</v>
      </c>
      <c r="I45" s="46">
        <v>641.4</v>
      </c>
      <c r="J45" s="89">
        <v>11</v>
      </c>
      <c r="K45" s="89">
        <v>8</v>
      </c>
      <c r="L45" s="89">
        <v>3</v>
      </c>
      <c r="M45" s="77">
        <v>387.5</v>
      </c>
      <c r="N45" s="77">
        <v>267</v>
      </c>
      <c r="O45" s="77">
        <v>120.5</v>
      </c>
      <c r="P45" s="46">
        <f t="shared" si="6"/>
        <v>21312.5</v>
      </c>
      <c r="Q45" s="46">
        <f t="shared" si="7"/>
        <v>21312.5</v>
      </c>
      <c r="R45" s="46">
        <f t="shared" si="8"/>
        <v>0</v>
      </c>
      <c r="S45" s="75">
        <v>55</v>
      </c>
    </row>
    <row r="46" spans="1:19" x14ac:dyDescent="0.25">
      <c r="A46" s="52">
        <v>7</v>
      </c>
      <c r="B46" s="39" t="s">
        <v>72</v>
      </c>
      <c r="C46" s="53">
        <v>1412</v>
      </c>
      <c r="D46" s="54">
        <v>41088</v>
      </c>
      <c r="E46" s="42" t="s">
        <v>66</v>
      </c>
      <c r="F46" s="42" t="s">
        <v>67</v>
      </c>
      <c r="G46" s="76">
        <v>27</v>
      </c>
      <c r="H46" s="43">
        <v>27</v>
      </c>
      <c r="I46" s="46">
        <v>509.5</v>
      </c>
      <c r="J46" s="43">
        <v>10</v>
      </c>
      <c r="K46" s="43">
        <v>2</v>
      </c>
      <c r="L46" s="43">
        <v>8</v>
      </c>
      <c r="M46" s="45">
        <v>466.6</v>
      </c>
      <c r="N46" s="45">
        <f>M46-O46</f>
        <v>85</v>
      </c>
      <c r="O46" s="45">
        <v>381.6</v>
      </c>
      <c r="P46" s="46">
        <f t="shared" si="6"/>
        <v>25663</v>
      </c>
      <c r="Q46" s="46">
        <f t="shared" si="7"/>
        <v>25663</v>
      </c>
      <c r="R46" s="46">
        <f t="shared" si="8"/>
        <v>0</v>
      </c>
      <c r="S46" s="75">
        <v>55</v>
      </c>
    </row>
    <row r="47" spans="1:19" x14ac:dyDescent="0.25">
      <c r="A47" s="52">
        <v>8</v>
      </c>
      <c r="B47" s="39" t="s">
        <v>73</v>
      </c>
      <c r="C47" s="53">
        <v>1413</v>
      </c>
      <c r="D47" s="54">
        <v>41088</v>
      </c>
      <c r="E47" s="42" t="s">
        <v>66</v>
      </c>
      <c r="F47" s="42" t="s">
        <v>67</v>
      </c>
      <c r="G47" s="76">
        <v>37</v>
      </c>
      <c r="H47" s="43">
        <v>27</v>
      </c>
      <c r="I47" s="46">
        <v>508.2</v>
      </c>
      <c r="J47" s="43">
        <v>12</v>
      </c>
      <c r="K47" s="43">
        <v>5</v>
      </c>
      <c r="L47" s="43">
        <v>7</v>
      </c>
      <c r="M47" s="45">
        <v>384</v>
      </c>
      <c r="N47" s="45">
        <f>M47-O47</f>
        <v>133.4</v>
      </c>
      <c r="O47" s="74">
        <v>250.6</v>
      </c>
      <c r="P47" s="46">
        <v>21121</v>
      </c>
      <c r="Q47" s="46">
        <v>21121</v>
      </c>
      <c r="R47" s="46">
        <f t="shared" si="8"/>
        <v>0</v>
      </c>
      <c r="S47" s="75">
        <v>55</v>
      </c>
    </row>
    <row r="48" spans="1:19" x14ac:dyDescent="0.25">
      <c r="A48" s="55"/>
      <c r="B48" s="79" t="s">
        <v>74</v>
      </c>
      <c r="C48" s="79"/>
      <c r="D48" s="79"/>
      <c r="E48" s="79"/>
      <c r="F48" s="80"/>
      <c r="G48" s="81" t="s">
        <v>49</v>
      </c>
      <c r="H48" s="81">
        <f>SUM(H40:H47)</f>
        <v>227</v>
      </c>
      <c r="I48" s="61" t="s">
        <v>49</v>
      </c>
      <c r="J48" s="81">
        <f t="shared" ref="J48:P48" si="9">SUM(J40:J47)</f>
        <v>99</v>
      </c>
      <c r="K48" s="81">
        <f t="shared" si="9"/>
        <v>48</v>
      </c>
      <c r="L48" s="81">
        <f t="shared" si="9"/>
        <v>51</v>
      </c>
      <c r="M48" s="62">
        <f t="shared" si="9"/>
        <v>3381.7999999999997</v>
      </c>
      <c r="N48" s="62">
        <f t="shared" si="9"/>
        <v>1570.3000000000002</v>
      </c>
      <c r="O48" s="62">
        <f t="shared" si="9"/>
        <v>1811.5</v>
      </c>
      <c r="P48" s="61">
        <f t="shared" si="9"/>
        <v>186000</v>
      </c>
      <c r="Q48" s="61">
        <f>P48</f>
        <v>186000</v>
      </c>
      <c r="R48" s="61">
        <f t="shared" si="8"/>
        <v>0</v>
      </c>
      <c r="S48" s="90" t="s">
        <v>49</v>
      </c>
    </row>
    <row r="49" spans="1:19" x14ac:dyDescent="0.25">
      <c r="A49" s="55"/>
      <c r="B49" s="83" t="s">
        <v>75</v>
      </c>
      <c r="C49" s="91"/>
      <c r="D49" s="92"/>
      <c r="E49" s="93"/>
      <c r="F49" s="93"/>
      <c r="G49" s="94"/>
      <c r="H49" s="94"/>
      <c r="I49" s="95"/>
      <c r="J49" s="94"/>
      <c r="K49" s="94"/>
      <c r="L49" s="94"/>
      <c r="M49" s="96"/>
      <c r="N49" s="96"/>
      <c r="O49" s="96"/>
      <c r="P49" s="95"/>
      <c r="Q49" s="95"/>
      <c r="R49" s="95"/>
      <c r="S49" s="97"/>
    </row>
    <row r="50" spans="1:19" x14ac:dyDescent="0.25">
      <c r="A50" s="52">
        <v>1</v>
      </c>
      <c r="B50" s="39" t="s">
        <v>73</v>
      </c>
      <c r="C50" s="53">
        <v>1413</v>
      </c>
      <c r="D50" s="54">
        <v>41088</v>
      </c>
      <c r="E50" s="42" t="s">
        <v>66</v>
      </c>
      <c r="F50" s="42" t="s">
        <v>67</v>
      </c>
      <c r="G50" s="76">
        <v>37</v>
      </c>
      <c r="H50" s="43">
        <v>10</v>
      </c>
      <c r="I50" s="46">
        <v>508.2</v>
      </c>
      <c r="J50" s="76">
        <v>3</v>
      </c>
      <c r="K50" s="76">
        <v>3</v>
      </c>
      <c r="L50" s="76">
        <v>0</v>
      </c>
      <c r="M50" s="47">
        <v>124.2</v>
      </c>
      <c r="N50" s="47">
        <v>124.2</v>
      </c>
      <c r="O50" s="47">
        <v>0</v>
      </c>
      <c r="P50" s="46">
        <f>M50*S50</f>
        <v>6831</v>
      </c>
      <c r="Q50" s="46">
        <f>P50</f>
        <v>6831</v>
      </c>
      <c r="R50" s="46">
        <v>0</v>
      </c>
      <c r="S50" s="75">
        <v>55</v>
      </c>
    </row>
    <row r="51" spans="1:19" x14ac:dyDescent="0.25">
      <c r="A51" s="52">
        <v>2</v>
      </c>
      <c r="B51" s="39" t="s">
        <v>76</v>
      </c>
      <c r="C51" s="53">
        <v>2302</v>
      </c>
      <c r="D51" s="54">
        <v>41173</v>
      </c>
      <c r="E51" s="42" t="s">
        <v>66</v>
      </c>
      <c r="F51" s="42" t="s">
        <v>67</v>
      </c>
      <c r="G51" s="76">
        <v>26</v>
      </c>
      <c r="H51" s="76">
        <v>26</v>
      </c>
      <c r="I51" s="46">
        <v>337.3</v>
      </c>
      <c r="J51" s="76">
        <v>11</v>
      </c>
      <c r="K51" s="76">
        <v>5</v>
      </c>
      <c r="L51" s="76">
        <v>6</v>
      </c>
      <c r="M51" s="77">
        <v>299.39999999999998</v>
      </c>
      <c r="N51" s="77">
        <v>125.5</v>
      </c>
      <c r="O51" s="74">
        <v>173.9</v>
      </c>
      <c r="P51" s="46">
        <f t="shared" ref="P51:P56" si="10">M51*S51</f>
        <v>16467</v>
      </c>
      <c r="Q51" s="46">
        <f t="shared" ref="Q51:Q59" si="11">P51</f>
        <v>16467</v>
      </c>
      <c r="R51" s="46">
        <f>P51-Q51</f>
        <v>0</v>
      </c>
      <c r="S51" s="75">
        <v>55</v>
      </c>
    </row>
    <row r="52" spans="1:19" x14ac:dyDescent="0.25">
      <c r="A52" s="52">
        <v>3</v>
      </c>
      <c r="B52" s="39" t="s">
        <v>77</v>
      </c>
      <c r="C52" s="53">
        <v>2301</v>
      </c>
      <c r="D52" s="54">
        <v>41173</v>
      </c>
      <c r="E52" s="42" t="s">
        <v>66</v>
      </c>
      <c r="F52" s="42" t="s">
        <v>67</v>
      </c>
      <c r="G52" s="76">
        <v>27</v>
      </c>
      <c r="H52" s="76">
        <v>28</v>
      </c>
      <c r="I52" s="46">
        <v>433.2</v>
      </c>
      <c r="J52" s="76">
        <v>13</v>
      </c>
      <c r="K52" s="76">
        <v>9</v>
      </c>
      <c r="L52" s="76">
        <v>4</v>
      </c>
      <c r="M52" s="77">
        <v>335.7</v>
      </c>
      <c r="N52" s="77">
        <v>198.5</v>
      </c>
      <c r="O52" s="74">
        <v>137.19999999999999</v>
      </c>
      <c r="P52" s="46">
        <f t="shared" si="10"/>
        <v>18463.5</v>
      </c>
      <c r="Q52" s="46">
        <f t="shared" si="11"/>
        <v>18463.5</v>
      </c>
      <c r="R52" s="46">
        <v>0</v>
      </c>
      <c r="S52" s="75">
        <v>55</v>
      </c>
    </row>
    <row r="53" spans="1:19" x14ac:dyDescent="0.25">
      <c r="A53" s="52">
        <v>4</v>
      </c>
      <c r="B53" s="39" t="s">
        <v>78</v>
      </c>
      <c r="C53" s="53">
        <v>2503</v>
      </c>
      <c r="D53" s="54">
        <v>41205</v>
      </c>
      <c r="E53" s="42" t="s">
        <v>66</v>
      </c>
      <c r="F53" s="42" t="s">
        <v>67</v>
      </c>
      <c r="G53" s="76">
        <v>11</v>
      </c>
      <c r="H53" s="76">
        <v>11</v>
      </c>
      <c r="I53" s="46">
        <v>535</v>
      </c>
      <c r="J53" s="89">
        <v>11</v>
      </c>
      <c r="K53" s="89">
        <v>9</v>
      </c>
      <c r="L53" s="89">
        <v>2</v>
      </c>
      <c r="M53" s="77">
        <v>420</v>
      </c>
      <c r="N53" s="77">
        <v>323</v>
      </c>
      <c r="O53" s="77">
        <v>97</v>
      </c>
      <c r="P53" s="46">
        <f t="shared" si="10"/>
        <v>23100</v>
      </c>
      <c r="Q53" s="46">
        <f t="shared" si="11"/>
        <v>23100</v>
      </c>
      <c r="R53" s="46">
        <v>0</v>
      </c>
      <c r="S53" s="75">
        <v>55</v>
      </c>
    </row>
    <row r="54" spans="1:19" x14ac:dyDescent="0.25">
      <c r="A54" s="52">
        <v>5</v>
      </c>
      <c r="B54" s="39" t="s">
        <v>79</v>
      </c>
      <c r="C54" s="53">
        <v>2300</v>
      </c>
      <c r="D54" s="54">
        <v>41173</v>
      </c>
      <c r="E54" s="42" t="s">
        <v>66</v>
      </c>
      <c r="F54" s="42" t="s">
        <v>67</v>
      </c>
      <c r="G54" s="76">
        <v>26</v>
      </c>
      <c r="H54" s="76">
        <v>26</v>
      </c>
      <c r="I54" s="46">
        <v>496.2</v>
      </c>
      <c r="J54" s="43">
        <v>8</v>
      </c>
      <c r="K54" s="43">
        <v>4</v>
      </c>
      <c r="L54" s="43">
        <v>4</v>
      </c>
      <c r="M54" s="77">
        <v>495.9</v>
      </c>
      <c r="N54" s="77">
        <v>249</v>
      </c>
      <c r="O54" s="74">
        <v>246.9</v>
      </c>
      <c r="P54" s="46">
        <f t="shared" si="10"/>
        <v>27274.5</v>
      </c>
      <c r="Q54" s="46">
        <f t="shared" si="11"/>
        <v>27274.5</v>
      </c>
      <c r="R54" s="46">
        <f t="shared" ref="R54:R164" si="12">P54-Q54</f>
        <v>0</v>
      </c>
      <c r="S54" s="75">
        <v>55</v>
      </c>
    </row>
    <row r="55" spans="1:19" ht="30" x14ac:dyDescent="0.25">
      <c r="A55" s="52">
        <v>6</v>
      </c>
      <c r="B55" s="39" t="s">
        <v>80</v>
      </c>
      <c r="C55" s="53">
        <v>122</v>
      </c>
      <c r="D55" s="54">
        <v>41299</v>
      </c>
      <c r="E55" s="42" t="s">
        <v>66</v>
      </c>
      <c r="F55" s="42" t="s">
        <v>67</v>
      </c>
      <c r="G55" s="76">
        <v>24</v>
      </c>
      <c r="H55" s="76">
        <v>24</v>
      </c>
      <c r="I55" s="44">
        <v>493.7</v>
      </c>
      <c r="J55" s="76">
        <v>10</v>
      </c>
      <c r="K55" s="76">
        <v>4</v>
      </c>
      <c r="L55" s="76">
        <v>6</v>
      </c>
      <c r="M55" s="47">
        <v>371.4</v>
      </c>
      <c r="N55" s="47">
        <v>142.6</v>
      </c>
      <c r="O55" s="98">
        <v>228.8</v>
      </c>
      <c r="P55" s="46">
        <f t="shared" si="10"/>
        <v>20427</v>
      </c>
      <c r="Q55" s="46">
        <f t="shared" si="11"/>
        <v>20427</v>
      </c>
      <c r="R55" s="46">
        <f t="shared" si="12"/>
        <v>0</v>
      </c>
      <c r="S55" s="75">
        <v>55</v>
      </c>
    </row>
    <row r="56" spans="1:19" x14ac:dyDescent="0.25">
      <c r="A56" s="52">
        <v>7</v>
      </c>
      <c r="B56" s="39" t="s">
        <v>81</v>
      </c>
      <c r="C56" s="53">
        <v>2663</v>
      </c>
      <c r="D56" s="54">
        <v>41225</v>
      </c>
      <c r="E56" s="42" t="s">
        <v>66</v>
      </c>
      <c r="F56" s="42" t="s">
        <v>67</v>
      </c>
      <c r="G56" s="76">
        <v>20</v>
      </c>
      <c r="H56" s="76">
        <v>20</v>
      </c>
      <c r="I56" s="44">
        <v>505.1</v>
      </c>
      <c r="J56" s="76">
        <v>9</v>
      </c>
      <c r="K56" s="76">
        <v>6</v>
      </c>
      <c r="L56" s="76">
        <v>3</v>
      </c>
      <c r="M56" s="47">
        <v>505.1</v>
      </c>
      <c r="N56" s="47">
        <v>333.6</v>
      </c>
      <c r="O56" s="98">
        <v>171.5</v>
      </c>
      <c r="P56" s="46">
        <f t="shared" si="10"/>
        <v>27780.5</v>
      </c>
      <c r="Q56" s="46">
        <f t="shared" si="11"/>
        <v>27780.5</v>
      </c>
      <c r="R56" s="46">
        <f t="shared" si="12"/>
        <v>0</v>
      </c>
      <c r="S56" s="75">
        <v>55</v>
      </c>
    </row>
    <row r="57" spans="1:19" x14ac:dyDescent="0.25">
      <c r="A57" s="52">
        <v>8</v>
      </c>
      <c r="B57" s="39" t="s">
        <v>82</v>
      </c>
      <c r="C57" s="53">
        <v>2787</v>
      </c>
      <c r="D57" s="54">
        <v>40907</v>
      </c>
      <c r="E57" s="42" t="s">
        <v>49</v>
      </c>
      <c r="F57" s="42" t="s">
        <v>42</v>
      </c>
      <c r="G57" s="76">
        <v>0</v>
      </c>
      <c r="H57" s="76">
        <v>0</v>
      </c>
      <c r="I57" s="44">
        <v>784.1</v>
      </c>
      <c r="J57" s="76">
        <v>0</v>
      </c>
      <c r="K57" s="76">
        <v>0</v>
      </c>
      <c r="L57" s="76">
        <v>0</v>
      </c>
      <c r="M57" s="99" t="s">
        <v>83</v>
      </c>
      <c r="N57" s="100"/>
      <c r="O57" s="100"/>
      <c r="P57" s="46">
        <v>0</v>
      </c>
      <c r="Q57" s="46">
        <f t="shared" si="11"/>
        <v>0</v>
      </c>
      <c r="R57" s="46">
        <f t="shared" si="12"/>
        <v>0</v>
      </c>
      <c r="S57" s="75">
        <v>55</v>
      </c>
    </row>
    <row r="58" spans="1:19" x14ac:dyDescent="0.25">
      <c r="A58" s="52">
        <v>9</v>
      </c>
      <c r="B58" s="48" t="s">
        <v>84</v>
      </c>
      <c r="C58" s="53">
        <v>2192</v>
      </c>
      <c r="D58" s="54">
        <v>41513</v>
      </c>
      <c r="E58" s="42" t="s">
        <v>66</v>
      </c>
      <c r="F58" s="42" t="s">
        <v>67</v>
      </c>
      <c r="G58" s="76">
        <v>21</v>
      </c>
      <c r="H58" s="76">
        <v>21</v>
      </c>
      <c r="I58" s="46">
        <v>584.70000000000005</v>
      </c>
      <c r="J58" s="76">
        <v>20</v>
      </c>
      <c r="K58" s="76">
        <v>7</v>
      </c>
      <c r="L58" s="76">
        <v>13</v>
      </c>
      <c r="M58" s="46">
        <v>426.5</v>
      </c>
      <c r="N58" s="46">
        <v>208.2</v>
      </c>
      <c r="O58" s="46">
        <v>218.3</v>
      </c>
      <c r="P58" s="46">
        <f t="shared" ref="P58:P73" si="13">M58*S58</f>
        <v>23457.5</v>
      </c>
      <c r="Q58" s="46">
        <f t="shared" si="11"/>
        <v>23457.5</v>
      </c>
      <c r="R58" s="46">
        <f t="shared" si="12"/>
        <v>0</v>
      </c>
      <c r="S58" s="75">
        <v>55</v>
      </c>
    </row>
    <row r="59" spans="1:19" x14ac:dyDescent="0.25">
      <c r="A59" s="52">
        <v>10</v>
      </c>
      <c r="B59" s="48" t="s">
        <v>85</v>
      </c>
      <c r="C59" s="53">
        <v>1922</v>
      </c>
      <c r="D59" s="54">
        <v>41481</v>
      </c>
      <c r="E59" s="42" t="s">
        <v>66</v>
      </c>
      <c r="F59" s="42" t="s">
        <v>67</v>
      </c>
      <c r="G59" s="76">
        <v>31</v>
      </c>
      <c r="H59" s="76">
        <v>31</v>
      </c>
      <c r="I59" s="46">
        <v>337.5</v>
      </c>
      <c r="J59" s="76">
        <v>13</v>
      </c>
      <c r="K59" s="76">
        <v>1</v>
      </c>
      <c r="L59" s="76">
        <v>12</v>
      </c>
      <c r="M59" s="46">
        <v>337.5</v>
      </c>
      <c r="N59" s="46">
        <v>23.3</v>
      </c>
      <c r="O59" s="46">
        <v>314.2</v>
      </c>
      <c r="P59" s="46">
        <f t="shared" si="13"/>
        <v>18562.5</v>
      </c>
      <c r="Q59" s="46">
        <f t="shared" si="11"/>
        <v>18562.5</v>
      </c>
      <c r="R59" s="46">
        <f t="shared" si="12"/>
        <v>0</v>
      </c>
      <c r="S59" s="75">
        <v>55</v>
      </c>
    </row>
    <row r="60" spans="1:19" x14ac:dyDescent="0.25">
      <c r="A60" s="52">
        <v>11</v>
      </c>
      <c r="B60" s="48" t="s">
        <v>86</v>
      </c>
      <c r="C60" s="53">
        <v>1572</v>
      </c>
      <c r="D60" s="54">
        <v>41449</v>
      </c>
      <c r="E60" s="42" t="s">
        <v>66</v>
      </c>
      <c r="F60" s="42" t="s">
        <v>67</v>
      </c>
      <c r="G60" s="76">
        <v>32</v>
      </c>
      <c r="H60" s="76">
        <v>32</v>
      </c>
      <c r="I60" s="46">
        <v>440.2</v>
      </c>
      <c r="J60" s="76">
        <v>14</v>
      </c>
      <c r="K60" s="76">
        <v>12</v>
      </c>
      <c r="L60" s="76">
        <v>2</v>
      </c>
      <c r="M60" s="46">
        <v>420.6</v>
      </c>
      <c r="N60" s="46">
        <v>348.5</v>
      </c>
      <c r="O60" s="46">
        <v>72.099999999999994</v>
      </c>
      <c r="P60" s="46">
        <f t="shared" si="13"/>
        <v>23133</v>
      </c>
      <c r="Q60" s="46">
        <f>P60-R60</f>
        <v>23133</v>
      </c>
      <c r="R60" s="46">
        <v>0</v>
      </c>
      <c r="S60" s="75">
        <v>55</v>
      </c>
    </row>
    <row r="61" spans="1:19" x14ac:dyDescent="0.25">
      <c r="A61" s="52">
        <v>12</v>
      </c>
      <c r="B61" s="101" t="s">
        <v>87</v>
      </c>
      <c r="C61" s="102">
        <v>2326</v>
      </c>
      <c r="D61" s="103">
        <v>41526</v>
      </c>
      <c r="E61" s="104" t="s">
        <v>66</v>
      </c>
      <c r="F61" s="104" t="s">
        <v>67</v>
      </c>
      <c r="G61" s="105">
        <v>27</v>
      </c>
      <c r="H61" s="105">
        <v>27</v>
      </c>
      <c r="I61" s="106">
        <v>497.7</v>
      </c>
      <c r="J61" s="105">
        <v>12</v>
      </c>
      <c r="K61" s="105">
        <v>7</v>
      </c>
      <c r="L61" s="105">
        <v>5</v>
      </c>
      <c r="M61" s="107">
        <v>428.3</v>
      </c>
      <c r="N61" s="107">
        <f>M61-O61</f>
        <v>265</v>
      </c>
      <c r="O61" s="107">
        <v>163.30000000000001</v>
      </c>
      <c r="P61" s="46">
        <f t="shared" si="13"/>
        <v>23556.5</v>
      </c>
      <c r="Q61" s="46">
        <f>P61-R61</f>
        <v>22553.5</v>
      </c>
      <c r="R61" s="46">
        <v>1003</v>
      </c>
      <c r="S61" s="75">
        <v>55</v>
      </c>
    </row>
    <row r="62" spans="1:19" x14ac:dyDescent="0.25">
      <c r="A62" s="52">
        <v>13</v>
      </c>
      <c r="B62" s="39" t="s">
        <v>88</v>
      </c>
      <c r="C62" s="53">
        <v>3334</v>
      </c>
      <c r="D62" s="54">
        <v>41600</v>
      </c>
      <c r="E62" s="42" t="s">
        <v>66</v>
      </c>
      <c r="F62" s="42" t="s">
        <v>67</v>
      </c>
      <c r="G62" s="76">
        <v>25</v>
      </c>
      <c r="H62" s="76">
        <v>25</v>
      </c>
      <c r="I62" s="44">
        <v>505.1</v>
      </c>
      <c r="J62" s="76">
        <v>15</v>
      </c>
      <c r="K62" s="76">
        <v>6</v>
      </c>
      <c r="L62" s="76">
        <v>9</v>
      </c>
      <c r="M62" s="47">
        <v>466.3</v>
      </c>
      <c r="N62" s="47">
        <v>180</v>
      </c>
      <c r="O62" s="47">
        <v>286.3</v>
      </c>
      <c r="P62" s="46">
        <f t="shared" si="13"/>
        <v>25646.5</v>
      </c>
      <c r="Q62" s="46">
        <v>0</v>
      </c>
      <c r="R62" s="46">
        <f t="shared" si="12"/>
        <v>25646.5</v>
      </c>
      <c r="S62" s="75">
        <v>55</v>
      </c>
    </row>
    <row r="63" spans="1:19" x14ac:dyDescent="0.25">
      <c r="A63" s="52">
        <v>14</v>
      </c>
      <c r="B63" s="39" t="s">
        <v>89</v>
      </c>
      <c r="C63" s="53">
        <v>3458</v>
      </c>
      <c r="D63" s="54">
        <v>41605</v>
      </c>
      <c r="E63" s="42" t="s">
        <v>66</v>
      </c>
      <c r="F63" s="42" t="s">
        <v>67</v>
      </c>
      <c r="G63" s="76">
        <v>33</v>
      </c>
      <c r="H63" s="76">
        <v>33</v>
      </c>
      <c r="I63" s="44">
        <v>438.9</v>
      </c>
      <c r="J63" s="76">
        <v>11</v>
      </c>
      <c r="K63" s="76">
        <v>5</v>
      </c>
      <c r="L63" s="76">
        <v>6</v>
      </c>
      <c r="M63" s="47">
        <v>421.5</v>
      </c>
      <c r="N63" s="47">
        <v>210.9</v>
      </c>
      <c r="O63" s="47">
        <v>210.6</v>
      </c>
      <c r="P63" s="46">
        <f t="shared" si="13"/>
        <v>23182.5</v>
      </c>
      <c r="Q63" s="46">
        <v>0</v>
      </c>
      <c r="R63" s="46">
        <f t="shared" si="12"/>
        <v>23182.5</v>
      </c>
      <c r="S63" s="75">
        <v>55</v>
      </c>
    </row>
    <row r="64" spans="1:19" x14ac:dyDescent="0.25">
      <c r="A64" s="52">
        <v>15</v>
      </c>
      <c r="B64" s="67" t="s">
        <v>90</v>
      </c>
      <c r="C64" s="53">
        <v>78</v>
      </c>
      <c r="D64" s="54">
        <v>41654</v>
      </c>
      <c r="E64" s="42" t="s">
        <v>66</v>
      </c>
      <c r="F64" s="42" t="s">
        <v>67</v>
      </c>
      <c r="G64" s="76">
        <v>46</v>
      </c>
      <c r="H64" s="76">
        <v>46</v>
      </c>
      <c r="I64" s="44">
        <v>851.5</v>
      </c>
      <c r="J64" s="76">
        <v>24</v>
      </c>
      <c r="K64" s="76">
        <v>16</v>
      </c>
      <c r="L64" s="76">
        <v>8</v>
      </c>
      <c r="M64" s="47">
        <v>823.5</v>
      </c>
      <c r="N64" s="47">
        <v>493.8</v>
      </c>
      <c r="O64" s="47">
        <v>329.7</v>
      </c>
      <c r="P64" s="46">
        <f t="shared" si="13"/>
        <v>45292.5</v>
      </c>
      <c r="Q64" s="46">
        <v>0</v>
      </c>
      <c r="R64" s="46">
        <f t="shared" si="12"/>
        <v>45292.5</v>
      </c>
      <c r="S64" s="75">
        <v>55</v>
      </c>
    </row>
    <row r="65" spans="1:19" x14ac:dyDescent="0.25">
      <c r="A65" s="52">
        <v>16</v>
      </c>
      <c r="B65" s="67" t="s">
        <v>91</v>
      </c>
      <c r="C65" s="53">
        <v>566</v>
      </c>
      <c r="D65" s="54">
        <v>41698</v>
      </c>
      <c r="E65" s="42" t="s">
        <v>66</v>
      </c>
      <c r="F65" s="42" t="s">
        <v>67</v>
      </c>
      <c r="G65" s="76">
        <v>41</v>
      </c>
      <c r="H65" s="76">
        <v>41</v>
      </c>
      <c r="I65" s="44">
        <v>531.20000000000005</v>
      </c>
      <c r="J65" s="76">
        <v>19</v>
      </c>
      <c r="K65" s="76">
        <v>15</v>
      </c>
      <c r="L65" s="76">
        <v>4</v>
      </c>
      <c r="M65" s="47">
        <v>492</v>
      </c>
      <c r="N65" s="47">
        <v>352.8</v>
      </c>
      <c r="O65" s="47">
        <v>139.19999999999999</v>
      </c>
      <c r="P65" s="46">
        <f t="shared" si="13"/>
        <v>27060</v>
      </c>
      <c r="Q65" s="46">
        <v>0</v>
      </c>
      <c r="R65" s="46">
        <f t="shared" si="12"/>
        <v>27060</v>
      </c>
      <c r="S65" s="75">
        <v>55</v>
      </c>
    </row>
    <row r="66" spans="1:19" x14ac:dyDescent="0.25">
      <c r="A66" s="52">
        <v>17</v>
      </c>
      <c r="B66" s="67" t="s">
        <v>92</v>
      </c>
      <c r="C66" s="53">
        <v>565</v>
      </c>
      <c r="D66" s="54">
        <v>41698</v>
      </c>
      <c r="E66" s="42" t="s">
        <v>66</v>
      </c>
      <c r="F66" s="42" t="s">
        <v>67</v>
      </c>
      <c r="G66" s="76">
        <v>49</v>
      </c>
      <c r="H66" s="76">
        <v>49</v>
      </c>
      <c r="I66" s="44">
        <v>578.79999999999995</v>
      </c>
      <c r="J66" s="76">
        <v>19</v>
      </c>
      <c r="K66" s="76">
        <v>13</v>
      </c>
      <c r="L66" s="76">
        <v>6</v>
      </c>
      <c r="M66" s="47">
        <v>578.79999999999995</v>
      </c>
      <c r="N66" s="47">
        <v>332.9</v>
      </c>
      <c r="O66" s="47">
        <v>245.9</v>
      </c>
      <c r="P66" s="46">
        <f t="shared" si="13"/>
        <v>31833.999999999996</v>
      </c>
      <c r="Q66" s="46">
        <v>0</v>
      </c>
      <c r="R66" s="46">
        <f t="shared" si="12"/>
        <v>31833.999999999996</v>
      </c>
      <c r="S66" s="75">
        <v>55</v>
      </c>
    </row>
    <row r="67" spans="1:19" x14ac:dyDescent="0.25">
      <c r="A67" s="52">
        <v>18</v>
      </c>
      <c r="B67" s="67" t="s">
        <v>93</v>
      </c>
      <c r="C67" s="53">
        <v>567</v>
      </c>
      <c r="D67" s="54">
        <v>41698</v>
      </c>
      <c r="E67" s="42" t="s">
        <v>66</v>
      </c>
      <c r="F67" s="42" t="s">
        <v>67</v>
      </c>
      <c r="G67" s="76">
        <v>23</v>
      </c>
      <c r="H67" s="76">
        <v>23</v>
      </c>
      <c r="I67" s="44">
        <v>358</v>
      </c>
      <c r="J67" s="76">
        <v>9</v>
      </c>
      <c r="K67" s="76">
        <v>3</v>
      </c>
      <c r="L67" s="76">
        <v>6</v>
      </c>
      <c r="M67" s="47">
        <v>313.10000000000002</v>
      </c>
      <c r="N67" s="47">
        <v>89.4</v>
      </c>
      <c r="O67" s="47">
        <v>223.7</v>
      </c>
      <c r="P67" s="46">
        <f t="shared" si="13"/>
        <v>17220.5</v>
      </c>
      <c r="Q67" s="46">
        <v>0</v>
      </c>
      <c r="R67" s="46">
        <f t="shared" si="12"/>
        <v>17220.5</v>
      </c>
      <c r="S67" s="75">
        <v>55</v>
      </c>
    </row>
    <row r="68" spans="1:19" x14ac:dyDescent="0.25">
      <c r="A68" s="52">
        <v>19</v>
      </c>
      <c r="B68" s="67" t="s">
        <v>94</v>
      </c>
      <c r="C68" s="53">
        <v>564</v>
      </c>
      <c r="D68" s="54">
        <v>41698</v>
      </c>
      <c r="E68" s="42" t="s">
        <v>66</v>
      </c>
      <c r="F68" s="42" t="s">
        <v>67</v>
      </c>
      <c r="G68" s="76">
        <v>22</v>
      </c>
      <c r="H68" s="76">
        <v>22</v>
      </c>
      <c r="I68" s="44">
        <v>356.4</v>
      </c>
      <c r="J68" s="76">
        <v>8</v>
      </c>
      <c r="K68" s="76">
        <v>5</v>
      </c>
      <c r="L68" s="76">
        <v>3</v>
      </c>
      <c r="M68" s="47">
        <v>356.4</v>
      </c>
      <c r="N68" s="47">
        <v>223.1</v>
      </c>
      <c r="O68" s="47">
        <v>133.30000000000001</v>
      </c>
      <c r="P68" s="46">
        <f t="shared" si="13"/>
        <v>19602</v>
      </c>
      <c r="Q68" s="46">
        <v>0</v>
      </c>
      <c r="R68" s="46">
        <f t="shared" si="12"/>
        <v>19602</v>
      </c>
      <c r="S68" s="75">
        <v>55</v>
      </c>
    </row>
    <row r="69" spans="1:19" x14ac:dyDescent="0.25">
      <c r="A69" s="52">
        <v>20</v>
      </c>
      <c r="B69" s="67" t="s">
        <v>95</v>
      </c>
      <c r="C69" s="53">
        <v>691</v>
      </c>
      <c r="D69" s="54">
        <v>41711</v>
      </c>
      <c r="E69" s="42" t="s">
        <v>66</v>
      </c>
      <c r="F69" s="42" t="s">
        <v>67</v>
      </c>
      <c r="G69" s="76">
        <v>41</v>
      </c>
      <c r="H69" s="76">
        <v>41</v>
      </c>
      <c r="I69" s="44">
        <v>586.9</v>
      </c>
      <c r="J69" s="76">
        <v>19</v>
      </c>
      <c r="K69" s="76">
        <v>11</v>
      </c>
      <c r="L69" s="76">
        <v>8</v>
      </c>
      <c r="M69" s="47">
        <v>558.6</v>
      </c>
      <c r="N69" s="47">
        <v>325.2</v>
      </c>
      <c r="O69" s="47">
        <v>233.4</v>
      </c>
      <c r="P69" s="46">
        <f t="shared" si="13"/>
        <v>30723</v>
      </c>
      <c r="Q69" s="46">
        <v>0</v>
      </c>
      <c r="R69" s="46">
        <f t="shared" si="12"/>
        <v>30723</v>
      </c>
      <c r="S69" s="75">
        <v>55</v>
      </c>
    </row>
    <row r="70" spans="1:19" x14ac:dyDescent="0.25">
      <c r="A70" s="52">
        <v>21</v>
      </c>
      <c r="B70" s="67" t="s">
        <v>96</v>
      </c>
      <c r="C70" s="53">
        <v>693</v>
      </c>
      <c r="D70" s="54">
        <v>41711</v>
      </c>
      <c r="E70" s="42" t="s">
        <v>66</v>
      </c>
      <c r="F70" s="42" t="s">
        <v>67</v>
      </c>
      <c r="G70" s="76">
        <v>55</v>
      </c>
      <c r="H70" s="76">
        <v>55</v>
      </c>
      <c r="I70" s="44">
        <v>693.8</v>
      </c>
      <c r="J70" s="76">
        <v>19</v>
      </c>
      <c r="K70" s="76">
        <v>7</v>
      </c>
      <c r="L70" s="76">
        <v>12</v>
      </c>
      <c r="M70" s="47">
        <v>615.70000000000005</v>
      </c>
      <c r="N70" s="47">
        <v>175.5</v>
      </c>
      <c r="O70" s="47">
        <v>440.2</v>
      </c>
      <c r="P70" s="46">
        <f t="shared" si="13"/>
        <v>33863.5</v>
      </c>
      <c r="Q70" s="46">
        <v>0</v>
      </c>
      <c r="R70" s="46">
        <f t="shared" si="12"/>
        <v>33863.5</v>
      </c>
      <c r="S70" s="75">
        <v>55</v>
      </c>
    </row>
    <row r="71" spans="1:19" x14ac:dyDescent="0.25">
      <c r="A71" s="52">
        <v>22</v>
      </c>
      <c r="B71" s="67" t="s">
        <v>97</v>
      </c>
      <c r="C71" s="53">
        <v>692</v>
      </c>
      <c r="D71" s="54">
        <v>41711</v>
      </c>
      <c r="E71" s="42" t="s">
        <v>66</v>
      </c>
      <c r="F71" s="42" t="s">
        <v>67</v>
      </c>
      <c r="G71" s="76">
        <v>21</v>
      </c>
      <c r="H71" s="76">
        <v>21</v>
      </c>
      <c r="I71" s="44">
        <v>434.5</v>
      </c>
      <c r="J71" s="76">
        <v>10</v>
      </c>
      <c r="K71" s="76">
        <v>7</v>
      </c>
      <c r="L71" s="76">
        <v>3</v>
      </c>
      <c r="M71" s="47">
        <v>391.2</v>
      </c>
      <c r="N71" s="47">
        <v>222</v>
      </c>
      <c r="O71" s="47">
        <v>169.2</v>
      </c>
      <c r="P71" s="46">
        <f t="shared" si="13"/>
        <v>21516</v>
      </c>
      <c r="Q71" s="46">
        <v>0</v>
      </c>
      <c r="R71" s="46">
        <f t="shared" si="12"/>
        <v>21516</v>
      </c>
      <c r="S71" s="75">
        <v>55</v>
      </c>
    </row>
    <row r="72" spans="1:19" x14ac:dyDescent="0.25">
      <c r="A72" s="52">
        <v>23</v>
      </c>
      <c r="B72" s="67" t="s">
        <v>98</v>
      </c>
      <c r="C72" s="53">
        <v>690</v>
      </c>
      <c r="D72" s="54">
        <v>41711</v>
      </c>
      <c r="E72" s="42" t="s">
        <v>66</v>
      </c>
      <c r="F72" s="42" t="s">
        <v>67</v>
      </c>
      <c r="G72" s="76">
        <v>31</v>
      </c>
      <c r="H72" s="76">
        <v>31</v>
      </c>
      <c r="I72" s="44">
        <v>556.20000000000005</v>
      </c>
      <c r="J72" s="76">
        <v>17</v>
      </c>
      <c r="K72" s="76">
        <v>14</v>
      </c>
      <c r="L72" s="76">
        <v>3</v>
      </c>
      <c r="M72" s="47">
        <v>556.20000000000005</v>
      </c>
      <c r="N72" s="47">
        <v>466.3</v>
      </c>
      <c r="O72" s="47">
        <v>89.9</v>
      </c>
      <c r="P72" s="46">
        <f t="shared" si="13"/>
        <v>30591.000000000004</v>
      </c>
      <c r="Q72" s="46">
        <v>0</v>
      </c>
      <c r="R72" s="46">
        <f t="shared" si="12"/>
        <v>30591.000000000004</v>
      </c>
      <c r="S72" s="75">
        <v>55</v>
      </c>
    </row>
    <row r="73" spans="1:19" x14ac:dyDescent="0.25">
      <c r="A73" s="52">
        <v>24</v>
      </c>
      <c r="B73" s="67" t="s">
        <v>99</v>
      </c>
      <c r="C73" s="53">
        <v>746</v>
      </c>
      <c r="D73" s="54">
        <v>41717</v>
      </c>
      <c r="E73" s="42" t="s">
        <v>66</v>
      </c>
      <c r="F73" s="42" t="s">
        <v>67</v>
      </c>
      <c r="G73" s="76">
        <v>29</v>
      </c>
      <c r="H73" s="76">
        <v>29</v>
      </c>
      <c r="I73" s="108">
        <v>344.8</v>
      </c>
      <c r="J73" s="76">
        <v>12</v>
      </c>
      <c r="K73" s="76">
        <v>5</v>
      </c>
      <c r="L73" s="76">
        <v>7</v>
      </c>
      <c r="M73" s="108">
        <v>344.8</v>
      </c>
      <c r="N73" s="47">
        <v>143</v>
      </c>
      <c r="O73" s="47">
        <v>201.8</v>
      </c>
      <c r="P73" s="46">
        <f t="shared" si="13"/>
        <v>18964</v>
      </c>
      <c r="Q73" s="46">
        <v>0</v>
      </c>
      <c r="R73" s="46">
        <f t="shared" si="12"/>
        <v>18964</v>
      </c>
      <c r="S73" s="75">
        <v>55</v>
      </c>
    </row>
    <row r="74" spans="1:19" x14ac:dyDescent="0.25">
      <c r="A74" s="52">
        <v>25</v>
      </c>
      <c r="B74" s="39" t="s">
        <v>100</v>
      </c>
      <c r="C74" s="53">
        <v>152</v>
      </c>
      <c r="D74" s="54">
        <v>41303</v>
      </c>
      <c r="E74" s="42" t="s">
        <v>66</v>
      </c>
      <c r="F74" s="42" t="s">
        <v>101</v>
      </c>
      <c r="G74" s="76">
        <v>1</v>
      </c>
      <c r="H74" s="76">
        <v>1</v>
      </c>
      <c r="I74" s="46">
        <v>482.8</v>
      </c>
      <c r="J74" s="76">
        <v>1</v>
      </c>
      <c r="K74" s="76">
        <v>1</v>
      </c>
      <c r="L74" s="76">
        <v>0</v>
      </c>
      <c r="M74" s="47">
        <f>N74+O74</f>
        <v>42.1</v>
      </c>
      <c r="N74" s="47">
        <v>42.1</v>
      </c>
      <c r="O74" s="47">
        <v>0</v>
      </c>
      <c r="P74" s="46">
        <v>0</v>
      </c>
      <c r="Q74" s="46">
        <v>0</v>
      </c>
      <c r="R74" s="46">
        <f t="shared" si="12"/>
        <v>0</v>
      </c>
      <c r="S74" s="47" t="s">
        <v>102</v>
      </c>
    </row>
    <row r="75" spans="1:19" ht="30" x14ac:dyDescent="0.25">
      <c r="A75" s="52">
        <v>26</v>
      </c>
      <c r="B75" s="39" t="s">
        <v>103</v>
      </c>
      <c r="C75" s="53">
        <v>1817</v>
      </c>
      <c r="D75" s="54">
        <v>41800</v>
      </c>
      <c r="E75" s="42" t="s">
        <v>66</v>
      </c>
      <c r="F75" s="42" t="s">
        <v>67</v>
      </c>
      <c r="G75" s="76">
        <v>18</v>
      </c>
      <c r="H75" s="76">
        <v>18</v>
      </c>
      <c r="I75" s="46">
        <v>483.9</v>
      </c>
      <c r="J75" s="76">
        <v>9</v>
      </c>
      <c r="K75" s="76">
        <v>7</v>
      </c>
      <c r="L75" s="76">
        <v>2</v>
      </c>
      <c r="M75" s="47">
        <v>391.5</v>
      </c>
      <c r="N75" s="47">
        <v>323.89999999999998</v>
      </c>
      <c r="O75" s="47">
        <v>67.599999999999994</v>
      </c>
      <c r="P75" s="46">
        <f t="shared" ref="P75:P138" si="14">M75*S75</f>
        <v>21532.5</v>
      </c>
      <c r="Q75" s="46">
        <v>0</v>
      </c>
      <c r="R75" s="46">
        <f t="shared" si="12"/>
        <v>21532.5</v>
      </c>
      <c r="S75" s="75">
        <v>55</v>
      </c>
    </row>
    <row r="76" spans="1:19" x14ac:dyDescent="0.25">
      <c r="A76" s="52">
        <v>27</v>
      </c>
      <c r="B76" s="67" t="s">
        <v>104</v>
      </c>
      <c r="C76" s="53">
        <v>1778</v>
      </c>
      <c r="D76" s="54">
        <v>41800</v>
      </c>
      <c r="E76" s="42" t="s">
        <v>66</v>
      </c>
      <c r="F76" s="42" t="s">
        <v>67</v>
      </c>
      <c r="G76" s="76">
        <v>38</v>
      </c>
      <c r="H76" s="76">
        <v>38</v>
      </c>
      <c r="I76" s="46">
        <v>649.9</v>
      </c>
      <c r="J76" s="76">
        <v>23</v>
      </c>
      <c r="K76" s="76">
        <v>19</v>
      </c>
      <c r="L76" s="76">
        <v>4</v>
      </c>
      <c r="M76" s="47">
        <v>581</v>
      </c>
      <c r="N76" s="47">
        <v>484.5</v>
      </c>
      <c r="O76" s="47">
        <v>96.5</v>
      </c>
      <c r="P76" s="46">
        <f t="shared" si="14"/>
        <v>31955</v>
      </c>
      <c r="Q76" s="46">
        <v>0</v>
      </c>
      <c r="R76" s="46">
        <f t="shared" si="12"/>
        <v>31955</v>
      </c>
      <c r="S76" s="75">
        <v>55</v>
      </c>
    </row>
    <row r="77" spans="1:19" x14ac:dyDescent="0.25">
      <c r="A77" s="52">
        <v>28</v>
      </c>
      <c r="B77" s="39" t="s">
        <v>105</v>
      </c>
      <c r="C77" s="53">
        <v>2147</v>
      </c>
      <c r="D77" s="54">
        <v>41823</v>
      </c>
      <c r="E77" s="42" t="s">
        <v>66</v>
      </c>
      <c r="F77" s="42" t="s">
        <v>67</v>
      </c>
      <c r="G77" s="76">
        <v>30</v>
      </c>
      <c r="H77" s="76">
        <v>30</v>
      </c>
      <c r="I77" s="46">
        <v>381.7</v>
      </c>
      <c r="J77" s="76">
        <v>10</v>
      </c>
      <c r="K77" s="76">
        <v>3</v>
      </c>
      <c r="L77" s="76">
        <v>7</v>
      </c>
      <c r="M77" s="47">
        <v>318.39999999999998</v>
      </c>
      <c r="N77" s="47">
        <v>84.5</v>
      </c>
      <c r="O77" s="47">
        <v>233.9</v>
      </c>
      <c r="P77" s="46">
        <f t="shared" si="14"/>
        <v>17512</v>
      </c>
      <c r="Q77" s="46">
        <v>0</v>
      </c>
      <c r="R77" s="46">
        <f t="shared" si="12"/>
        <v>17512</v>
      </c>
      <c r="S77" s="75">
        <v>55</v>
      </c>
    </row>
    <row r="78" spans="1:19" x14ac:dyDescent="0.25">
      <c r="A78" s="52">
        <v>29</v>
      </c>
      <c r="B78" s="67" t="s">
        <v>106</v>
      </c>
      <c r="C78" s="53">
        <v>2148</v>
      </c>
      <c r="D78" s="54">
        <v>41823</v>
      </c>
      <c r="E78" s="42" t="s">
        <v>66</v>
      </c>
      <c r="F78" s="42" t="s">
        <v>107</v>
      </c>
      <c r="G78" s="76">
        <v>40</v>
      </c>
      <c r="H78" s="76">
        <v>40</v>
      </c>
      <c r="I78" s="46">
        <v>659.3</v>
      </c>
      <c r="J78" s="76">
        <v>18</v>
      </c>
      <c r="K78" s="76">
        <v>9</v>
      </c>
      <c r="L78" s="76">
        <v>9</v>
      </c>
      <c r="M78" s="47">
        <v>588.1</v>
      </c>
      <c r="N78" s="47">
        <v>276.7</v>
      </c>
      <c r="O78" s="47">
        <v>311.39999999999998</v>
      </c>
      <c r="P78" s="46">
        <f t="shared" si="14"/>
        <v>32345.5</v>
      </c>
      <c r="Q78" s="46">
        <v>0</v>
      </c>
      <c r="R78" s="46">
        <f t="shared" si="12"/>
        <v>32345.5</v>
      </c>
      <c r="S78" s="75">
        <v>55</v>
      </c>
    </row>
    <row r="79" spans="1:19" x14ac:dyDescent="0.25">
      <c r="A79" s="52">
        <v>30</v>
      </c>
      <c r="B79" s="67" t="s">
        <v>108</v>
      </c>
      <c r="C79" s="53">
        <v>2149</v>
      </c>
      <c r="D79" s="54">
        <v>41823</v>
      </c>
      <c r="E79" s="42" t="s">
        <v>66</v>
      </c>
      <c r="F79" s="42" t="s">
        <v>67</v>
      </c>
      <c r="G79" s="76">
        <v>27</v>
      </c>
      <c r="H79" s="76">
        <v>27</v>
      </c>
      <c r="I79" s="46">
        <v>490.2</v>
      </c>
      <c r="J79" s="76">
        <v>9</v>
      </c>
      <c r="K79" s="76">
        <v>6</v>
      </c>
      <c r="L79" s="76">
        <v>3</v>
      </c>
      <c r="M79" s="47">
        <v>343.5</v>
      </c>
      <c r="N79" s="47">
        <v>172</v>
      </c>
      <c r="O79" s="47">
        <v>171.5</v>
      </c>
      <c r="P79" s="46">
        <f t="shared" si="14"/>
        <v>18892.5</v>
      </c>
      <c r="Q79" s="46">
        <v>0</v>
      </c>
      <c r="R79" s="46">
        <f t="shared" si="12"/>
        <v>18892.5</v>
      </c>
      <c r="S79" s="75">
        <v>55</v>
      </c>
    </row>
    <row r="80" spans="1:19" x14ac:dyDescent="0.25">
      <c r="A80" s="52">
        <v>31</v>
      </c>
      <c r="B80" s="67" t="s">
        <v>109</v>
      </c>
      <c r="C80" s="109">
        <v>2284</v>
      </c>
      <c r="D80" s="54">
        <v>41831</v>
      </c>
      <c r="E80" s="42" t="s">
        <v>66</v>
      </c>
      <c r="F80" s="42" t="s">
        <v>67</v>
      </c>
      <c r="G80" s="76">
        <v>28</v>
      </c>
      <c r="H80" s="76">
        <v>28</v>
      </c>
      <c r="I80" s="46">
        <v>489.4</v>
      </c>
      <c r="J80" s="76">
        <v>13</v>
      </c>
      <c r="K80" s="76">
        <v>7</v>
      </c>
      <c r="L80" s="76">
        <v>6</v>
      </c>
      <c r="M80" s="47">
        <v>439.8</v>
      </c>
      <c r="N80" s="47">
        <v>190.4</v>
      </c>
      <c r="O80" s="47">
        <v>249.4</v>
      </c>
      <c r="P80" s="46">
        <f t="shared" si="14"/>
        <v>24189</v>
      </c>
      <c r="Q80" s="46">
        <v>0</v>
      </c>
      <c r="R80" s="46">
        <f t="shared" si="12"/>
        <v>24189</v>
      </c>
      <c r="S80" s="75">
        <v>55</v>
      </c>
    </row>
    <row r="81" spans="1:19" x14ac:dyDescent="0.25">
      <c r="A81" s="52">
        <v>32</v>
      </c>
      <c r="B81" s="67" t="s">
        <v>110</v>
      </c>
      <c r="C81" s="53">
        <v>2285</v>
      </c>
      <c r="D81" s="54">
        <v>41831</v>
      </c>
      <c r="E81" s="42" t="s">
        <v>66</v>
      </c>
      <c r="F81" s="42" t="s">
        <v>67</v>
      </c>
      <c r="G81" s="76">
        <v>17</v>
      </c>
      <c r="H81" s="76">
        <v>17</v>
      </c>
      <c r="I81" s="46">
        <v>487.5</v>
      </c>
      <c r="J81" s="76">
        <v>10</v>
      </c>
      <c r="K81" s="76">
        <v>6</v>
      </c>
      <c r="L81" s="76">
        <v>4</v>
      </c>
      <c r="M81" s="47">
        <f>N81+O81</f>
        <v>412.2</v>
      </c>
      <c r="N81" s="47">
        <v>299.39999999999998</v>
      </c>
      <c r="O81" s="47">
        <v>112.8</v>
      </c>
      <c r="P81" s="46">
        <f t="shared" si="14"/>
        <v>22671</v>
      </c>
      <c r="Q81" s="46">
        <v>0</v>
      </c>
      <c r="R81" s="46">
        <f t="shared" si="12"/>
        <v>22671</v>
      </c>
      <c r="S81" s="75">
        <v>55</v>
      </c>
    </row>
    <row r="82" spans="1:19" x14ac:dyDescent="0.25">
      <c r="A82" s="52">
        <v>33</v>
      </c>
      <c r="B82" s="39" t="s">
        <v>111</v>
      </c>
      <c r="C82" s="53">
        <v>2286</v>
      </c>
      <c r="D82" s="54">
        <v>41831</v>
      </c>
      <c r="E82" s="42" t="s">
        <v>66</v>
      </c>
      <c r="F82" s="42" t="s">
        <v>67</v>
      </c>
      <c r="G82" s="76">
        <v>29</v>
      </c>
      <c r="H82" s="76">
        <v>29</v>
      </c>
      <c r="I82" s="46">
        <v>549.20000000000005</v>
      </c>
      <c r="J82" s="76">
        <v>13</v>
      </c>
      <c r="K82" s="76">
        <v>11</v>
      </c>
      <c r="L82" s="76">
        <v>2</v>
      </c>
      <c r="M82" s="47">
        <v>416.4</v>
      </c>
      <c r="N82" s="47">
        <v>361.9</v>
      </c>
      <c r="O82" s="47">
        <v>54.5</v>
      </c>
      <c r="P82" s="46">
        <f t="shared" si="14"/>
        <v>22902</v>
      </c>
      <c r="Q82" s="46">
        <v>0</v>
      </c>
      <c r="R82" s="46">
        <f t="shared" si="12"/>
        <v>22902</v>
      </c>
      <c r="S82" s="75">
        <v>55</v>
      </c>
    </row>
    <row r="83" spans="1:19" x14ac:dyDescent="0.25">
      <c r="A83" s="52">
        <v>34</v>
      </c>
      <c r="B83" s="39" t="s">
        <v>112</v>
      </c>
      <c r="C83" s="53">
        <v>2287</v>
      </c>
      <c r="D83" s="54">
        <v>41831</v>
      </c>
      <c r="E83" s="42" t="s">
        <v>66</v>
      </c>
      <c r="F83" s="42" t="s">
        <v>67</v>
      </c>
      <c r="G83" s="76">
        <v>19</v>
      </c>
      <c r="H83" s="76">
        <v>19</v>
      </c>
      <c r="I83" s="46">
        <v>540.79999999999995</v>
      </c>
      <c r="J83" s="76">
        <v>12</v>
      </c>
      <c r="K83" s="76">
        <v>8</v>
      </c>
      <c r="L83" s="76">
        <v>4</v>
      </c>
      <c r="M83" s="47">
        <v>374.4</v>
      </c>
      <c r="N83" s="47">
        <v>247.4</v>
      </c>
      <c r="O83" s="47">
        <v>127</v>
      </c>
      <c r="P83" s="46">
        <f t="shared" si="14"/>
        <v>20592</v>
      </c>
      <c r="Q83" s="46">
        <v>0</v>
      </c>
      <c r="R83" s="46">
        <f t="shared" si="12"/>
        <v>20592</v>
      </c>
      <c r="S83" s="75">
        <v>55</v>
      </c>
    </row>
    <row r="84" spans="1:19" x14ac:dyDescent="0.25">
      <c r="A84" s="52">
        <v>35</v>
      </c>
      <c r="B84" s="67" t="s">
        <v>113</v>
      </c>
      <c r="C84" s="53">
        <v>2288</v>
      </c>
      <c r="D84" s="54">
        <v>41831</v>
      </c>
      <c r="E84" s="42" t="s">
        <v>66</v>
      </c>
      <c r="F84" s="42" t="s">
        <v>67</v>
      </c>
      <c r="G84" s="76">
        <v>26</v>
      </c>
      <c r="H84" s="76">
        <v>26</v>
      </c>
      <c r="I84" s="46">
        <v>387</v>
      </c>
      <c r="J84" s="76">
        <v>11</v>
      </c>
      <c r="K84" s="76">
        <v>5</v>
      </c>
      <c r="L84" s="76">
        <v>6</v>
      </c>
      <c r="M84" s="47">
        <v>348.6</v>
      </c>
      <c r="N84" s="47">
        <v>173.8</v>
      </c>
      <c r="O84" s="47">
        <v>174.8</v>
      </c>
      <c r="P84" s="46">
        <f t="shared" si="14"/>
        <v>19173</v>
      </c>
      <c r="Q84" s="46">
        <v>0</v>
      </c>
      <c r="R84" s="46">
        <f t="shared" si="12"/>
        <v>19173</v>
      </c>
      <c r="S84" s="75">
        <v>55</v>
      </c>
    </row>
    <row r="85" spans="1:19" x14ac:dyDescent="0.25">
      <c r="A85" s="52">
        <v>36</v>
      </c>
      <c r="B85" s="39" t="s">
        <v>114</v>
      </c>
      <c r="C85" s="53">
        <v>2289</v>
      </c>
      <c r="D85" s="54">
        <v>41831</v>
      </c>
      <c r="E85" s="42" t="s">
        <v>66</v>
      </c>
      <c r="F85" s="42" t="s">
        <v>67</v>
      </c>
      <c r="G85" s="76">
        <v>48</v>
      </c>
      <c r="H85" s="76">
        <v>48</v>
      </c>
      <c r="I85" s="46">
        <v>645.9</v>
      </c>
      <c r="J85" s="76">
        <v>19</v>
      </c>
      <c r="K85" s="76">
        <v>13</v>
      </c>
      <c r="L85" s="76">
        <v>6</v>
      </c>
      <c r="M85" s="47">
        <v>576.1</v>
      </c>
      <c r="N85" s="47">
        <v>401.2</v>
      </c>
      <c r="O85" s="47">
        <v>174.9</v>
      </c>
      <c r="P85" s="46">
        <f t="shared" si="14"/>
        <v>31685.5</v>
      </c>
      <c r="Q85" s="46">
        <v>0</v>
      </c>
      <c r="R85" s="46">
        <f t="shared" si="12"/>
        <v>31685.5</v>
      </c>
      <c r="S85" s="75">
        <v>55</v>
      </c>
    </row>
    <row r="86" spans="1:19" x14ac:dyDescent="0.25">
      <c r="A86" s="52">
        <v>37</v>
      </c>
      <c r="B86" s="48" t="s">
        <v>115</v>
      </c>
      <c r="C86" s="53">
        <v>2290</v>
      </c>
      <c r="D86" s="54">
        <v>41831</v>
      </c>
      <c r="E86" s="42" t="s">
        <v>66</v>
      </c>
      <c r="F86" s="42" t="s">
        <v>67</v>
      </c>
      <c r="G86" s="76">
        <v>32</v>
      </c>
      <c r="H86" s="76">
        <v>32</v>
      </c>
      <c r="I86" s="46">
        <v>671.5</v>
      </c>
      <c r="J86" s="43">
        <v>28</v>
      </c>
      <c r="K86" s="43">
        <v>23</v>
      </c>
      <c r="L86" s="43">
        <v>5</v>
      </c>
      <c r="M86" s="47">
        <v>572.5</v>
      </c>
      <c r="N86" s="47">
        <v>442.4</v>
      </c>
      <c r="O86" s="47">
        <v>130.1</v>
      </c>
      <c r="P86" s="46">
        <f t="shared" si="14"/>
        <v>31487.5</v>
      </c>
      <c r="Q86" s="46">
        <v>0</v>
      </c>
      <c r="R86" s="46">
        <f t="shared" si="12"/>
        <v>31487.5</v>
      </c>
      <c r="S86" s="75">
        <v>55</v>
      </c>
    </row>
    <row r="87" spans="1:19" x14ac:dyDescent="0.25">
      <c r="A87" s="52">
        <v>38</v>
      </c>
      <c r="B87" s="39" t="s">
        <v>116</v>
      </c>
      <c r="C87" s="53">
        <v>2291</v>
      </c>
      <c r="D87" s="54">
        <v>41831</v>
      </c>
      <c r="E87" s="42" t="s">
        <v>66</v>
      </c>
      <c r="F87" s="42" t="s">
        <v>67</v>
      </c>
      <c r="G87" s="76">
        <v>5</v>
      </c>
      <c r="H87" s="76">
        <v>5</v>
      </c>
      <c r="I87" s="46">
        <v>254.2</v>
      </c>
      <c r="J87" s="43">
        <v>5</v>
      </c>
      <c r="K87" s="43">
        <v>3</v>
      </c>
      <c r="L87" s="43">
        <v>2</v>
      </c>
      <c r="M87" s="47">
        <v>231.4</v>
      </c>
      <c r="N87" s="47">
        <v>165.1</v>
      </c>
      <c r="O87" s="47">
        <v>66.3</v>
      </c>
      <c r="P87" s="46">
        <f t="shared" si="14"/>
        <v>12727</v>
      </c>
      <c r="Q87" s="46">
        <v>0</v>
      </c>
      <c r="R87" s="46">
        <f t="shared" si="12"/>
        <v>12727</v>
      </c>
      <c r="S87" s="75">
        <v>55</v>
      </c>
    </row>
    <row r="88" spans="1:19" ht="30" x14ac:dyDescent="0.25">
      <c r="A88" s="52">
        <v>39</v>
      </c>
      <c r="B88" s="39" t="s">
        <v>117</v>
      </c>
      <c r="C88" s="53">
        <v>2292</v>
      </c>
      <c r="D88" s="54">
        <v>41831</v>
      </c>
      <c r="E88" s="42" t="s">
        <v>66</v>
      </c>
      <c r="F88" s="42" t="s">
        <v>67</v>
      </c>
      <c r="G88" s="76">
        <v>33</v>
      </c>
      <c r="H88" s="76">
        <v>33</v>
      </c>
      <c r="I88" s="46">
        <v>646.4</v>
      </c>
      <c r="J88" s="76">
        <v>11</v>
      </c>
      <c r="K88" s="76">
        <v>4</v>
      </c>
      <c r="L88" s="76">
        <v>7</v>
      </c>
      <c r="M88" s="47">
        <v>463.7</v>
      </c>
      <c r="N88" s="47">
        <v>169.3</v>
      </c>
      <c r="O88" s="47">
        <v>294.39999999999998</v>
      </c>
      <c r="P88" s="46">
        <f t="shared" si="14"/>
        <v>25503.5</v>
      </c>
      <c r="Q88" s="46">
        <v>0</v>
      </c>
      <c r="R88" s="46">
        <f t="shared" si="12"/>
        <v>25503.5</v>
      </c>
      <c r="S88" s="75">
        <v>55</v>
      </c>
    </row>
    <row r="89" spans="1:19" x14ac:dyDescent="0.25">
      <c r="A89" s="52">
        <v>40</v>
      </c>
      <c r="B89" s="67" t="s">
        <v>118</v>
      </c>
      <c r="C89" s="53">
        <v>2296</v>
      </c>
      <c r="D89" s="54">
        <v>41835</v>
      </c>
      <c r="E89" s="42" t="s">
        <v>66</v>
      </c>
      <c r="F89" s="42" t="s">
        <v>67</v>
      </c>
      <c r="G89" s="76">
        <v>17</v>
      </c>
      <c r="H89" s="76">
        <v>17</v>
      </c>
      <c r="I89" s="46">
        <v>441.2</v>
      </c>
      <c r="J89" s="76">
        <v>9</v>
      </c>
      <c r="K89" s="76">
        <v>4</v>
      </c>
      <c r="L89" s="76">
        <v>5</v>
      </c>
      <c r="M89" s="47">
        <v>334.7</v>
      </c>
      <c r="N89" s="47">
        <v>176.6</v>
      </c>
      <c r="O89" s="47">
        <v>158.1</v>
      </c>
      <c r="P89" s="46">
        <f t="shared" si="14"/>
        <v>18408.5</v>
      </c>
      <c r="Q89" s="46">
        <v>0</v>
      </c>
      <c r="R89" s="46">
        <f t="shared" si="12"/>
        <v>18408.5</v>
      </c>
      <c r="S89" s="75">
        <v>55</v>
      </c>
    </row>
    <row r="90" spans="1:19" x14ac:dyDescent="0.25">
      <c r="A90" s="110">
        <v>41</v>
      </c>
      <c r="B90" s="111" t="s">
        <v>119</v>
      </c>
      <c r="C90" s="112">
        <v>3454</v>
      </c>
      <c r="D90" s="113">
        <v>41928</v>
      </c>
      <c r="E90" s="114" t="s">
        <v>66</v>
      </c>
      <c r="F90" s="114" t="s">
        <v>107</v>
      </c>
      <c r="G90" s="115">
        <v>37</v>
      </c>
      <c r="H90" s="115">
        <v>37</v>
      </c>
      <c r="I90" s="116">
        <v>677</v>
      </c>
      <c r="J90" s="117">
        <v>15</v>
      </c>
      <c r="K90" s="118">
        <v>9</v>
      </c>
      <c r="L90" s="118">
        <v>6</v>
      </c>
      <c r="M90" s="119">
        <v>608.5</v>
      </c>
      <c r="N90" s="120">
        <v>342.7</v>
      </c>
      <c r="O90" s="120">
        <v>265.8</v>
      </c>
      <c r="P90" s="121">
        <f t="shared" si="14"/>
        <v>33467.5</v>
      </c>
      <c r="Q90" s="121">
        <v>0</v>
      </c>
      <c r="R90" s="121">
        <f t="shared" si="12"/>
        <v>33467.5</v>
      </c>
      <c r="S90" s="122">
        <v>55</v>
      </c>
    </row>
    <row r="91" spans="1:19" x14ac:dyDescent="0.25">
      <c r="A91" s="52">
        <v>42</v>
      </c>
      <c r="B91" s="67" t="s">
        <v>120</v>
      </c>
      <c r="C91" s="53">
        <v>3455</v>
      </c>
      <c r="D91" s="54">
        <v>41928</v>
      </c>
      <c r="E91" s="42" t="s">
        <v>66</v>
      </c>
      <c r="F91" s="42" t="s">
        <v>67</v>
      </c>
      <c r="G91" s="123">
        <v>17</v>
      </c>
      <c r="H91" s="123">
        <v>17</v>
      </c>
      <c r="I91" s="71">
        <v>483.8</v>
      </c>
      <c r="J91" s="72">
        <v>7</v>
      </c>
      <c r="K91" s="68">
        <v>6</v>
      </c>
      <c r="L91" s="68">
        <v>1</v>
      </c>
      <c r="M91" s="73">
        <v>376.2</v>
      </c>
      <c r="N91" s="124">
        <v>227.4</v>
      </c>
      <c r="O91" s="124">
        <v>148.80000000000001</v>
      </c>
      <c r="P91" s="46">
        <f t="shared" si="14"/>
        <v>20691</v>
      </c>
      <c r="Q91" s="46">
        <v>0</v>
      </c>
      <c r="R91" s="46">
        <f t="shared" si="12"/>
        <v>20691</v>
      </c>
      <c r="S91" s="75">
        <v>55</v>
      </c>
    </row>
    <row r="92" spans="1:19" x14ac:dyDescent="0.25">
      <c r="A92" s="52">
        <v>43</v>
      </c>
      <c r="B92" s="67" t="s">
        <v>121</v>
      </c>
      <c r="C92" s="53">
        <v>3456</v>
      </c>
      <c r="D92" s="54">
        <v>41928</v>
      </c>
      <c r="E92" s="42" t="s">
        <v>66</v>
      </c>
      <c r="F92" s="42" t="s">
        <v>67</v>
      </c>
      <c r="G92" s="123">
        <v>11</v>
      </c>
      <c r="H92" s="123">
        <v>11</v>
      </c>
      <c r="I92" s="71">
        <v>291.10000000000002</v>
      </c>
      <c r="J92" s="72">
        <v>5</v>
      </c>
      <c r="K92" s="68">
        <v>3</v>
      </c>
      <c r="L92" s="68">
        <v>2</v>
      </c>
      <c r="M92" s="73">
        <v>177.4</v>
      </c>
      <c r="N92" s="124">
        <v>96.9</v>
      </c>
      <c r="O92" s="124">
        <v>80.5</v>
      </c>
      <c r="P92" s="46">
        <f t="shared" si="14"/>
        <v>9757</v>
      </c>
      <c r="Q92" s="46">
        <v>0</v>
      </c>
      <c r="R92" s="46">
        <f t="shared" si="12"/>
        <v>9757</v>
      </c>
      <c r="S92" s="75">
        <v>55</v>
      </c>
    </row>
    <row r="93" spans="1:19" x14ac:dyDescent="0.25">
      <c r="A93" s="52">
        <v>44</v>
      </c>
      <c r="B93" s="67" t="s">
        <v>122</v>
      </c>
      <c r="C93" s="53">
        <v>3457</v>
      </c>
      <c r="D93" s="54">
        <v>41928</v>
      </c>
      <c r="E93" s="42" t="s">
        <v>66</v>
      </c>
      <c r="F93" s="42" t="s">
        <v>67</v>
      </c>
      <c r="G93" s="125">
        <v>43</v>
      </c>
      <c r="H93" s="125">
        <v>43</v>
      </c>
      <c r="I93" s="71">
        <v>601.6</v>
      </c>
      <c r="J93" s="72">
        <v>16</v>
      </c>
      <c r="K93" s="68">
        <v>10</v>
      </c>
      <c r="L93" s="68">
        <v>6</v>
      </c>
      <c r="M93" s="73">
        <v>535.29999999999995</v>
      </c>
      <c r="N93" s="124">
        <v>281.2</v>
      </c>
      <c r="O93" s="124">
        <v>254.1</v>
      </c>
      <c r="P93" s="46">
        <f t="shared" si="14"/>
        <v>29441.499999999996</v>
      </c>
      <c r="Q93" s="46">
        <v>0</v>
      </c>
      <c r="R93" s="46">
        <f t="shared" si="12"/>
        <v>29441.499999999996</v>
      </c>
      <c r="S93" s="75">
        <v>55</v>
      </c>
    </row>
    <row r="94" spans="1:19" x14ac:dyDescent="0.25">
      <c r="A94" s="52">
        <v>45</v>
      </c>
      <c r="B94" s="67" t="s">
        <v>123</v>
      </c>
      <c r="C94" s="53">
        <v>3639</v>
      </c>
      <c r="D94" s="54">
        <v>41943</v>
      </c>
      <c r="E94" s="42" t="s">
        <v>66</v>
      </c>
      <c r="F94" s="42" t="s">
        <v>67</v>
      </c>
      <c r="G94" s="125">
        <v>47</v>
      </c>
      <c r="H94" s="125">
        <v>47</v>
      </c>
      <c r="I94" s="71">
        <v>1269.7</v>
      </c>
      <c r="J94" s="72">
        <v>23</v>
      </c>
      <c r="K94" s="68">
        <v>18</v>
      </c>
      <c r="L94" s="68">
        <v>5</v>
      </c>
      <c r="M94" s="73">
        <v>761.6</v>
      </c>
      <c r="N94" s="124">
        <v>551.4</v>
      </c>
      <c r="O94" s="124">
        <v>210.2</v>
      </c>
      <c r="P94" s="46">
        <f t="shared" si="14"/>
        <v>41888</v>
      </c>
      <c r="Q94" s="46">
        <v>0</v>
      </c>
      <c r="R94" s="46">
        <f t="shared" si="12"/>
        <v>41888</v>
      </c>
      <c r="S94" s="75">
        <v>55</v>
      </c>
    </row>
    <row r="95" spans="1:19" x14ac:dyDescent="0.25">
      <c r="A95" s="52">
        <v>46</v>
      </c>
      <c r="B95" s="67" t="s">
        <v>124</v>
      </c>
      <c r="C95" s="53">
        <v>3640</v>
      </c>
      <c r="D95" s="54">
        <v>41943</v>
      </c>
      <c r="E95" s="42" t="s">
        <v>66</v>
      </c>
      <c r="F95" s="42" t="s">
        <v>67</v>
      </c>
      <c r="G95" s="125">
        <v>30</v>
      </c>
      <c r="H95" s="125">
        <v>30</v>
      </c>
      <c r="I95" s="71">
        <v>480.6</v>
      </c>
      <c r="J95" s="72">
        <v>11</v>
      </c>
      <c r="K95" s="68">
        <v>6</v>
      </c>
      <c r="L95" s="68">
        <v>5</v>
      </c>
      <c r="M95" s="73">
        <v>356.3</v>
      </c>
      <c r="N95" s="124">
        <v>200.5</v>
      </c>
      <c r="O95" s="124">
        <v>155.80000000000001</v>
      </c>
      <c r="P95" s="46">
        <f t="shared" si="14"/>
        <v>19596.5</v>
      </c>
      <c r="Q95" s="46">
        <v>0</v>
      </c>
      <c r="R95" s="46">
        <f t="shared" si="12"/>
        <v>19596.5</v>
      </c>
      <c r="S95" s="75">
        <v>55</v>
      </c>
    </row>
    <row r="96" spans="1:19" x14ac:dyDescent="0.25">
      <c r="A96" s="52">
        <v>47</v>
      </c>
      <c r="B96" s="67" t="s">
        <v>125</v>
      </c>
      <c r="C96" s="53">
        <v>3666</v>
      </c>
      <c r="D96" s="54">
        <v>41954</v>
      </c>
      <c r="E96" s="42" t="s">
        <v>66</v>
      </c>
      <c r="F96" s="42" t="s">
        <v>67</v>
      </c>
      <c r="G96" s="125">
        <v>31</v>
      </c>
      <c r="H96" s="125">
        <v>31</v>
      </c>
      <c r="I96" s="71">
        <v>550.5</v>
      </c>
      <c r="J96" s="72">
        <v>13</v>
      </c>
      <c r="K96" s="68">
        <v>8</v>
      </c>
      <c r="L96" s="68">
        <v>5</v>
      </c>
      <c r="M96" s="73">
        <v>502.7</v>
      </c>
      <c r="N96" s="124">
        <v>251.9</v>
      </c>
      <c r="O96" s="124">
        <v>250.8</v>
      </c>
      <c r="P96" s="46">
        <f t="shared" si="14"/>
        <v>27648.5</v>
      </c>
      <c r="Q96" s="46">
        <v>0</v>
      </c>
      <c r="R96" s="46">
        <f t="shared" si="12"/>
        <v>27648.5</v>
      </c>
      <c r="S96" s="75">
        <v>55</v>
      </c>
    </row>
    <row r="97" spans="1:19" x14ac:dyDescent="0.25">
      <c r="A97" s="52">
        <v>48</v>
      </c>
      <c r="B97" s="67" t="s">
        <v>126</v>
      </c>
      <c r="C97" s="53">
        <v>3667</v>
      </c>
      <c r="D97" s="54">
        <v>41954</v>
      </c>
      <c r="E97" s="42" t="s">
        <v>66</v>
      </c>
      <c r="F97" s="42" t="s">
        <v>67</v>
      </c>
      <c r="G97" s="125">
        <v>82</v>
      </c>
      <c r="H97" s="125">
        <v>82</v>
      </c>
      <c r="I97" s="71">
        <v>984.3</v>
      </c>
      <c r="J97" s="72">
        <v>27</v>
      </c>
      <c r="K97" s="68">
        <v>15</v>
      </c>
      <c r="L97" s="68">
        <v>12</v>
      </c>
      <c r="M97" s="73">
        <v>862.8</v>
      </c>
      <c r="N97" s="124">
        <v>391.5</v>
      </c>
      <c r="O97" s="124">
        <v>471.3</v>
      </c>
      <c r="P97" s="46">
        <f t="shared" si="14"/>
        <v>47454</v>
      </c>
      <c r="Q97" s="46">
        <v>0</v>
      </c>
      <c r="R97" s="46">
        <f t="shared" si="12"/>
        <v>47454</v>
      </c>
      <c r="S97" s="75">
        <v>55</v>
      </c>
    </row>
    <row r="98" spans="1:19" x14ac:dyDescent="0.25">
      <c r="A98" s="52">
        <v>49</v>
      </c>
      <c r="B98" s="67" t="s">
        <v>127</v>
      </c>
      <c r="C98" s="53">
        <v>3901</v>
      </c>
      <c r="D98" s="92">
        <v>41974</v>
      </c>
      <c r="E98" s="42" t="s">
        <v>66</v>
      </c>
      <c r="F98" s="42" t="s">
        <v>67</v>
      </c>
      <c r="G98" s="125">
        <v>38</v>
      </c>
      <c r="H98" s="125">
        <v>38</v>
      </c>
      <c r="I98" s="71">
        <v>529</v>
      </c>
      <c r="J98" s="72">
        <v>14</v>
      </c>
      <c r="K98" s="68">
        <v>10</v>
      </c>
      <c r="L98" s="68">
        <v>4</v>
      </c>
      <c r="M98" s="73">
        <v>426</v>
      </c>
      <c r="N98" s="124">
        <v>300.5</v>
      </c>
      <c r="O98" s="124">
        <v>125.5</v>
      </c>
      <c r="P98" s="46">
        <f t="shared" si="14"/>
        <v>23430</v>
      </c>
      <c r="Q98" s="46">
        <v>0</v>
      </c>
      <c r="R98" s="46">
        <f t="shared" si="12"/>
        <v>23430</v>
      </c>
      <c r="S98" s="75">
        <v>55</v>
      </c>
    </row>
    <row r="99" spans="1:19" x14ac:dyDescent="0.25">
      <c r="A99" s="52">
        <v>50</v>
      </c>
      <c r="B99" s="39" t="s">
        <v>128</v>
      </c>
      <c r="C99" s="53">
        <v>3902</v>
      </c>
      <c r="D99" s="92">
        <v>41974</v>
      </c>
      <c r="E99" s="42" t="s">
        <v>66</v>
      </c>
      <c r="F99" s="42" t="s">
        <v>67</v>
      </c>
      <c r="G99" s="125">
        <v>34</v>
      </c>
      <c r="H99" s="125">
        <v>34</v>
      </c>
      <c r="I99" s="71">
        <v>473.5</v>
      </c>
      <c r="J99" s="72">
        <v>16</v>
      </c>
      <c r="K99" s="68">
        <v>13</v>
      </c>
      <c r="L99" s="68">
        <v>3</v>
      </c>
      <c r="M99" s="73">
        <v>433.7</v>
      </c>
      <c r="N99" s="124">
        <v>316</v>
      </c>
      <c r="O99" s="124">
        <v>117.7</v>
      </c>
      <c r="P99" s="46">
        <f t="shared" si="14"/>
        <v>23853.5</v>
      </c>
      <c r="Q99" s="46">
        <v>0</v>
      </c>
      <c r="R99" s="46">
        <f t="shared" si="12"/>
        <v>23853.5</v>
      </c>
      <c r="S99" s="75">
        <v>55</v>
      </c>
    </row>
    <row r="100" spans="1:19" x14ac:dyDescent="0.25">
      <c r="A100" s="52">
        <v>51</v>
      </c>
      <c r="B100" s="39" t="s">
        <v>129</v>
      </c>
      <c r="C100" s="53">
        <v>179</v>
      </c>
      <c r="D100" s="92">
        <v>42031</v>
      </c>
      <c r="E100" s="42" t="s">
        <v>66</v>
      </c>
      <c r="F100" s="42" t="s">
        <v>67</v>
      </c>
      <c r="G100" s="125">
        <v>29</v>
      </c>
      <c r="H100" s="125">
        <f>G100</f>
        <v>29</v>
      </c>
      <c r="I100" s="71">
        <v>397.5</v>
      </c>
      <c r="J100" s="72">
        <v>11</v>
      </c>
      <c r="K100" s="68">
        <v>6</v>
      </c>
      <c r="L100" s="68">
        <v>5</v>
      </c>
      <c r="M100" s="73">
        <v>332.5</v>
      </c>
      <c r="N100" s="124">
        <v>178.6</v>
      </c>
      <c r="O100" s="124">
        <v>153.9</v>
      </c>
      <c r="P100" s="46">
        <f t="shared" si="14"/>
        <v>18287.5</v>
      </c>
      <c r="Q100" s="46">
        <v>0</v>
      </c>
      <c r="R100" s="46">
        <f t="shared" si="12"/>
        <v>18287.5</v>
      </c>
      <c r="S100" s="75">
        <v>55</v>
      </c>
    </row>
    <row r="101" spans="1:19" x14ac:dyDescent="0.25">
      <c r="A101" s="52">
        <v>52</v>
      </c>
      <c r="B101" s="39" t="s">
        <v>130</v>
      </c>
      <c r="C101" s="53">
        <v>178</v>
      </c>
      <c r="D101" s="54">
        <v>42031</v>
      </c>
      <c r="E101" s="42" t="s">
        <v>66</v>
      </c>
      <c r="F101" s="42" t="s">
        <v>67</v>
      </c>
      <c r="G101" s="125">
        <v>33</v>
      </c>
      <c r="H101" s="125">
        <f t="shared" ref="H101:H111" si="15">G101</f>
        <v>33</v>
      </c>
      <c r="I101" s="45">
        <v>439.2</v>
      </c>
      <c r="J101" s="72">
        <v>13</v>
      </c>
      <c r="K101" s="68">
        <v>8</v>
      </c>
      <c r="L101" s="68">
        <v>5</v>
      </c>
      <c r="M101" s="126">
        <v>375.3</v>
      </c>
      <c r="N101" s="124">
        <v>237.5</v>
      </c>
      <c r="O101" s="124">
        <v>137.80000000000001</v>
      </c>
      <c r="P101" s="46">
        <f t="shared" si="14"/>
        <v>20641.5</v>
      </c>
      <c r="Q101" s="46">
        <v>0</v>
      </c>
      <c r="R101" s="46">
        <f t="shared" si="12"/>
        <v>20641.5</v>
      </c>
      <c r="S101" s="75">
        <v>55</v>
      </c>
    </row>
    <row r="102" spans="1:19" x14ac:dyDescent="0.25">
      <c r="A102" s="52">
        <v>53</v>
      </c>
      <c r="B102" s="67" t="s">
        <v>131</v>
      </c>
      <c r="C102" s="53">
        <v>180</v>
      </c>
      <c r="D102" s="54">
        <v>42031</v>
      </c>
      <c r="E102" s="42" t="s">
        <v>66</v>
      </c>
      <c r="F102" s="42" t="s">
        <v>67</v>
      </c>
      <c r="G102" s="125">
        <v>32</v>
      </c>
      <c r="H102" s="125">
        <f t="shared" si="15"/>
        <v>32</v>
      </c>
      <c r="I102" s="71">
        <v>652.1</v>
      </c>
      <c r="J102" s="72">
        <v>17</v>
      </c>
      <c r="K102" s="68">
        <v>9</v>
      </c>
      <c r="L102" s="68">
        <v>8</v>
      </c>
      <c r="M102" s="73">
        <v>580.70000000000005</v>
      </c>
      <c r="N102" s="124">
        <v>291.5</v>
      </c>
      <c r="O102" s="124">
        <v>289.2</v>
      </c>
      <c r="P102" s="46">
        <f t="shared" si="14"/>
        <v>31938.500000000004</v>
      </c>
      <c r="Q102" s="46">
        <v>0</v>
      </c>
      <c r="R102" s="46">
        <f t="shared" si="12"/>
        <v>31938.500000000004</v>
      </c>
      <c r="S102" s="75">
        <v>55</v>
      </c>
    </row>
    <row r="103" spans="1:19" x14ac:dyDescent="0.25">
      <c r="A103" s="52">
        <v>54</v>
      </c>
      <c r="B103" s="39" t="s">
        <v>132</v>
      </c>
      <c r="C103" s="53">
        <v>398</v>
      </c>
      <c r="D103" s="92">
        <v>42051</v>
      </c>
      <c r="E103" s="42" t="s">
        <v>66</v>
      </c>
      <c r="F103" s="42" t="s">
        <v>67</v>
      </c>
      <c r="G103" s="125">
        <v>30</v>
      </c>
      <c r="H103" s="125">
        <f t="shared" si="15"/>
        <v>30</v>
      </c>
      <c r="I103" s="71">
        <v>645.4</v>
      </c>
      <c r="J103" s="72">
        <v>18</v>
      </c>
      <c r="K103" s="68">
        <v>14</v>
      </c>
      <c r="L103" s="68">
        <v>4</v>
      </c>
      <c r="M103" s="73">
        <v>574.6</v>
      </c>
      <c r="N103" s="124">
        <v>426.1</v>
      </c>
      <c r="O103" s="124">
        <v>148.5</v>
      </c>
      <c r="P103" s="46">
        <f t="shared" si="14"/>
        <v>31603</v>
      </c>
      <c r="Q103" s="46">
        <v>0</v>
      </c>
      <c r="R103" s="46">
        <f t="shared" si="12"/>
        <v>31603</v>
      </c>
      <c r="S103" s="75">
        <v>55</v>
      </c>
    </row>
    <row r="104" spans="1:19" x14ac:dyDescent="0.25">
      <c r="A104" s="52">
        <v>55</v>
      </c>
      <c r="B104" s="39" t="s">
        <v>133</v>
      </c>
      <c r="C104" s="53">
        <v>399</v>
      </c>
      <c r="D104" s="54">
        <v>42051</v>
      </c>
      <c r="E104" s="42" t="s">
        <v>66</v>
      </c>
      <c r="F104" s="42" t="s">
        <v>67</v>
      </c>
      <c r="G104" s="125">
        <v>32</v>
      </c>
      <c r="H104" s="125">
        <f t="shared" si="15"/>
        <v>32</v>
      </c>
      <c r="I104" s="71">
        <v>548.70000000000005</v>
      </c>
      <c r="J104" s="72">
        <v>12</v>
      </c>
      <c r="K104" s="68">
        <v>5</v>
      </c>
      <c r="L104" s="68">
        <v>7</v>
      </c>
      <c r="M104" s="73">
        <v>327.5</v>
      </c>
      <c r="N104" s="124">
        <v>139.80000000000001</v>
      </c>
      <c r="O104" s="124">
        <v>187.7</v>
      </c>
      <c r="P104" s="46">
        <f t="shared" si="14"/>
        <v>18012.5</v>
      </c>
      <c r="Q104" s="46">
        <v>0</v>
      </c>
      <c r="R104" s="46">
        <f t="shared" si="12"/>
        <v>18012.5</v>
      </c>
      <c r="S104" s="75">
        <v>55</v>
      </c>
    </row>
    <row r="105" spans="1:19" x14ac:dyDescent="0.25">
      <c r="A105" s="52">
        <v>56</v>
      </c>
      <c r="B105" s="39" t="s">
        <v>134</v>
      </c>
      <c r="C105" s="53">
        <v>400</v>
      </c>
      <c r="D105" s="54">
        <v>42051</v>
      </c>
      <c r="E105" s="42" t="s">
        <v>66</v>
      </c>
      <c r="F105" s="42" t="s">
        <v>67</v>
      </c>
      <c r="G105" s="125">
        <v>34</v>
      </c>
      <c r="H105" s="125">
        <f t="shared" si="15"/>
        <v>34</v>
      </c>
      <c r="I105" s="71">
        <v>480.2</v>
      </c>
      <c r="J105" s="72">
        <v>13</v>
      </c>
      <c r="K105" s="68">
        <v>8</v>
      </c>
      <c r="L105" s="68">
        <v>5</v>
      </c>
      <c r="M105" s="73">
        <v>433</v>
      </c>
      <c r="N105" s="124">
        <v>281.2</v>
      </c>
      <c r="O105" s="124">
        <v>151.80000000000001</v>
      </c>
      <c r="P105" s="46">
        <f t="shared" si="14"/>
        <v>23815</v>
      </c>
      <c r="Q105" s="46">
        <v>0</v>
      </c>
      <c r="R105" s="46">
        <f t="shared" si="12"/>
        <v>23815</v>
      </c>
      <c r="S105" s="75">
        <v>55</v>
      </c>
    </row>
    <row r="106" spans="1:19" x14ac:dyDescent="0.25">
      <c r="A106" s="52">
        <v>57</v>
      </c>
      <c r="B106" s="39" t="s">
        <v>135</v>
      </c>
      <c r="C106" s="53">
        <v>613</v>
      </c>
      <c r="D106" s="54">
        <v>42067</v>
      </c>
      <c r="E106" s="42" t="s">
        <v>66</v>
      </c>
      <c r="F106" s="42" t="s">
        <v>67</v>
      </c>
      <c r="G106" s="125">
        <v>18</v>
      </c>
      <c r="H106" s="125">
        <f t="shared" si="15"/>
        <v>18</v>
      </c>
      <c r="I106" s="71">
        <v>444.8</v>
      </c>
      <c r="J106" s="72">
        <v>6</v>
      </c>
      <c r="K106" s="68">
        <v>2</v>
      </c>
      <c r="L106" s="68">
        <v>4</v>
      </c>
      <c r="M106" s="73">
        <v>274.39999999999998</v>
      </c>
      <c r="N106" s="124">
        <v>96.6</v>
      </c>
      <c r="O106" s="124">
        <v>177.8</v>
      </c>
      <c r="P106" s="46">
        <f t="shared" si="14"/>
        <v>15091.999999999998</v>
      </c>
      <c r="Q106" s="46">
        <v>0</v>
      </c>
      <c r="R106" s="46">
        <f t="shared" si="12"/>
        <v>15091.999999999998</v>
      </c>
      <c r="S106" s="75">
        <v>55</v>
      </c>
    </row>
    <row r="107" spans="1:19" ht="30" x14ac:dyDescent="0.25">
      <c r="A107" s="52">
        <v>58</v>
      </c>
      <c r="B107" s="39" t="s">
        <v>136</v>
      </c>
      <c r="C107" s="53">
        <v>616</v>
      </c>
      <c r="D107" s="54">
        <v>42067</v>
      </c>
      <c r="E107" s="42" t="s">
        <v>66</v>
      </c>
      <c r="F107" s="42" t="s">
        <v>67</v>
      </c>
      <c r="G107" s="125">
        <v>26</v>
      </c>
      <c r="H107" s="125">
        <f t="shared" si="15"/>
        <v>26</v>
      </c>
      <c r="I107" s="71">
        <v>479.6</v>
      </c>
      <c r="J107" s="72">
        <v>11</v>
      </c>
      <c r="K107" s="68">
        <v>4</v>
      </c>
      <c r="L107" s="68">
        <v>7</v>
      </c>
      <c r="M107" s="73">
        <v>372</v>
      </c>
      <c r="N107" s="124">
        <v>140.1</v>
      </c>
      <c r="O107" s="124">
        <v>231.9</v>
      </c>
      <c r="P107" s="46">
        <f t="shared" si="14"/>
        <v>20460</v>
      </c>
      <c r="Q107" s="46">
        <v>0</v>
      </c>
      <c r="R107" s="46">
        <f t="shared" si="12"/>
        <v>20460</v>
      </c>
      <c r="S107" s="75">
        <v>55</v>
      </c>
    </row>
    <row r="108" spans="1:19" ht="30" x14ac:dyDescent="0.25">
      <c r="A108" s="52">
        <v>59</v>
      </c>
      <c r="B108" s="39" t="s">
        <v>137</v>
      </c>
      <c r="C108" s="53">
        <v>614</v>
      </c>
      <c r="D108" s="54">
        <v>42067</v>
      </c>
      <c r="E108" s="42" t="s">
        <v>66</v>
      </c>
      <c r="F108" s="42" t="s">
        <v>67</v>
      </c>
      <c r="G108" s="125">
        <v>31</v>
      </c>
      <c r="H108" s="125">
        <f t="shared" si="15"/>
        <v>31</v>
      </c>
      <c r="I108" s="71">
        <v>479.3</v>
      </c>
      <c r="J108" s="72">
        <v>10</v>
      </c>
      <c r="K108" s="68">
        <v>5</v>
      </c>
      <c r="L108" s="68">
        <v>5</v>
      </c>
      <c r="M108" s="73">
        <v>405.7</v>
      </c>
      <c r="N108" s="124">
        <v>178</v>
      </c>
      <c r="O108" s="124">
        <v>227.7</v>
      </c>
      <c r="P108" s="46">
        <f t="shared" si="14"/>
        <v>22313.5</v>
      </c>
      <c r="Q108" s="46">
        <v>0</v>
      </c>
      <c r="R108" s="46">
        <f t="shared" si="12"/>
        <v>22313.5</v>
      </c>
      <c r="S108" s="75">
        <v>55</v>
      </c>
    </row>
    <row r="109" spans="1:19" x14ac:dyDescent="0.25">
      <c r="A109" s="52">
        <v>60</v>
      </c>
      <c r="B109" s="39" t="s">
        <v>138</v>
      </c>
      <c r="C109" s="53">
        <v>615</v>
      </c>
      <c r="D109" s="54">
        <v>42067</v>
      </c>
      <c r="E109" s="42" t="s">
        <v>66</v>
      </c>
      <c r="F109" s="42" t="s">
        <v>67</v>
      </c>
      <c r="G109" s="125">
        <v>9</v>
      </c>
      <c r="H109" s="125">
        <f t="shared" si="15"/>
        <v>9</v>
      </c>
      <c r="I109" s="71">
        <v>188.5</v>
      </c>
      <c r="J109" s="72">
        <v>4</v>
      </c>
      <c r="K109" s="68">
        <v>1</v>
      </c>
      <c r="L109" s="68">
        <v>3</v>
      </c>
      <c r="M109" s="73">
        <v>170.3</v>
      </c>
      <c r="N109" s="124">
        <v>42.3</v>
      </c>
      <c r="O109" s="124">
        <v>128</v>
      </c>
      <c r="P109" s="46">
        <f t="shared" si="14"/>
        <v>9366.5</v>
      </c>
      <c r="Q109" s="46">
        <v>0</v>
      </c>
      <c r="R109" s="46">
        <f t="shared" si="12"/>
        <v>9366.5</v>
      </c>
      <c r="S109" s="75">
        <v>55</v>
      </c>
    </row>
    <row r="110" spans="1:19" x14ac:dyDescent="0.25">
      <c r="A110" s="52">
        <v>61</v>
      </c>
      <c r="B110" s="39" t="s">
        <v>139</v>
      </c>
      <c r="C110" s="53">
        <v>741</v>
      </c>
      <c r="D110" s="54">
        <v>42080</v>
      </c>
      <c r="E110" s="42" t="s">
        <v>66</v>
      </c>
      <c r="F110" s="42" t="s">
        <v>67</v>
      </c>
      <c r="G110" s="125">
        <v>58</v>
      </c>
      <c r="H110" s="125">
        <f t="shared" si="15"/>
        <v>58</v>
      </c>
      <c r="I110" s="71">
        <v>913.2</v>
      </c>
      <c r="J110" s="72">
        <v>31</v>
      </c>
      <c r="K110" s="68">
        <v>21</v>
      </c>
      <c r="L110" s="68">
        <v>10</v>
      </c>
      <c r="M110" s="73">
        <v>810.4</v>
      </c>
      <c r="N110" s="124">
        <v>509.8</v>
      </c>
      <c r="O110" s="124">
        <v>300.60000000000002</v>
      </c>
      <c r="P110" s="46">
        <f t="shared" si="14"/>
        <v>44572</v>
      </c>
      <c r="Q110" s="46">
        <v>0</v>
      </c>
      <c r="R110" s="46">
        <f t="shared" si="12"/>
        <v>44572</v>
      </c>
      <c r="S110" s="75">
        <v>55</v>
      </c>
    </row>
    <row r="111" spans="1:19" x14ac:dyDescent="0.25">
      <c r="A111" s="52">
        <v>62</v>
      </c>
      <c r="B111" s="39" t="s">
        <v>140</v>
      </c>
      <c r="C111" s="53">
        <v>815</v>
      </c>
      <c r="D111" s="54">
        <v>42090</v>
      </c>
      <c r="E111" s="42" t="s">
        <v>66</v>
      </c>
      <c r="F111" s="42" t="s">
        <v>67</v>
      </c>
      <c r="G111" s="125">
        <v>42</v>
      </c>
      <c r="H111" s="125">
        <f t="shared" si="15"/>
        <v>42</v>
      </c>
      <c r="I111" s="71">
        <v>680.7</v>
      </c>
      <c r="J111" s="72">
        <v>17</v>
      </c>
      <c r="K111" s="68">
        <v>15</v>
      </c>
      <c r="L111" s="68">
        <v>2</v>
      </c>
      <c r="M111" s="73">
        <v>580.5</v>
      </c>
      <c r="N111" s="124">
        <v>516.20000000000005</v>
      </c>
      <c r="O111" s="124">
        <v>64.3</v>
      </c>
      <c r="P111" s="46">
        <f t="shared" si="14"/>
        <v>31927.5</v>
      </c>
      <c r="Q111" s="46">
        <v>0</v>
      </c>
      <c r="R111" s="46">
        <f t="shared" si="12"/>
        <v>31927.5</v>
      </c>
      <c r="S111" s="75">
        <v>55</v>
      </c>
    </row>
    <row r="112" spans="1:19" x14ac:dyDescent="0.25">
      <c r="A112" s="52">
        <v>63</v>
      </c>
      <c r="B112" s="39" t="s">
        <v>141</v>
      </c>
      <c r="C112" s="53">
        <v>929</v>
      </c>
      <c r="D112" s="54">
        <v>42104</v>
      </c>
      <c r="E112" s="42" t="s">
        <v>66</v>
      </c>
      <c r="F112" s="42" t="s">
        <v>67</v>
      </c>
      <c r="G112" s="125">
        <v>33</v>
      </c>
      <c r="H112" s="125">
        <v>33</v>
      </c>
      <c r="I112" s="71">
        <v>681.8</v>
      </c>
      <c r="J112" s="72">
        <v>15</v>
      </c>
      <c r="K112" s="68">
        <v>11</v>
      </c>
      <c r="L112" s="68">
        <v>4</v>
      </c>
      <c r="M112" s="73">
        <v>552.9</v>
      </c>
      <c r="N112" s="74">
        <v>372.6</v>
      </c>
      <c r="O112" s="74">
        <v>180.3</v>
      </c>
      <c r="P112" s="46">
        <f t="shared" si="14"/>
        <v>30409.5</v>
      </c>
      <c r="Q112" s="46">
        <v>0</v>
      </c>
      <c r="R112" s="46">
        <f t="shared" si="12"/>
        <v>30409.5</v>
      </c>
      <c r="S112" s="75">
        <v>55</v>
      </c>
    </row>
    <row r="113" spans="1:19" x14ac:dyDescent="0.25">
      <c r="A113" s="52">
        <v>64</v>
      </c>
      <c r="B113" s="39" t="s">
        <v>142</v>
      </c>
      <c r="C113" s="53">
        <v>1101</v>
      </c>
      <c r="D113" s="54">
        <v>42124</v>
      </c>
      <c r="E113" s="42" t="s">
        <v>66</v>
      </c>
      <c r="F113" s="42" t="s">
        <v>67</v>
      </c>
      <c r="G113" s="125">
        <v>39</v>
      </c>
      <c r="H113" s="125">
        <v>39</v>
      </c>
      <c r="I113" s="71">
        <v>650.70000000000005</v>
      </c>
      <c r="J113" s="72">
        <v>22</v>
      </c>
      <c r="K113" s="68">
        <v>14</v>
      </c>
      <c r="L113" s="68">
        <v>8</v>
      </c>
      <c r="M113" s="73">
        <v>582.5</v>
      </c>
      <c r="N113" s="74">
        <v>350.3</v>
      </c>
      <c r="O113" s="74">
        <v>232.2</v>
      </c>
      <c r="P113" s="46">
        <f t="shared" si="14"/>
        <v>32037.5</v>
      </c>
      <c r="Q113" s="46">
        <v>0</v>
      </c>
      <c r="R113" s="46">
        <f t="shared" si="12"/>
        <v>32037.5</v>
      </c>
      <c r="S113" s="75">
        <v>55</v>
      </c>
    </row>
    <row r="114" spans="1:19" x14ac:dyDescent="0.25">
      <c r="A114" s="52">
        <v>65</v>
      </c>
      <c r="B114" s="39" t="s">
        <v>143</v>
      </c>
      <c r="C114" s="53">
        <v>1099</v>
      </c>
      <c r="D114" s="54">
        <v>42124</v>
      </c>
      <c r="E114" s="42" t="s">
        <v>66</v>
      </c>
      <c r="F114" s="42" t="s">
        <v>67</v>
      </c>
      <c r="G114" s="125">
        <v>36</v>
      </c>
      <c r="H114" s="125">
        <v>36</v>
      </c>
      <c r="I114" s="71">
        <v>648.79999999999995</v>
      </c>
      <c r="J114" s="72">
        <v>16</v>
      </c>
      <c r="K114" s="68">
        <v>10</v>
      </c>
      <c r="L114" s="68">
        <v>6</v>
      </c>
      <c r="M114" s="73">
        <v>502.5</v>
      </c>
      <c r="N114" s="74">
        <v>285</v>
      </c>
      <c r="O114" s="74">
        <v>217.5</v>
      </c>
      <c r="P114" s="46">
        <f t="shared" si="14"/>
        <v>27637.5</v>
      </c>
      <c r="Q114" s="46">
        <v>0</v>
      </c>
      <c r="R114" s="46">
        <f t="shared" si="12"/>
        <v>27637.5</v>
      </c>
      <c r="S114" s="75">
        <v>55</v>
      </c>
    </row>
    <row r="115" spans="1:19" x14ac:dyDescent="0.25">
      <c r="A115" s="52">
        <v>66</v>
      </c>
      <c r="B115" s="39" t="s">
        <v>144</v>
      </c>
      <c r="C115" s="53">
        <v>1100</v>
      </c>
      <c r="D115" s="54">
        <v>42124</v>
      </c>
      <c r="E115" s="42" t="s">
        <v>66</v>
      </c>
      <c r="F115" s="42" t="s">
        <v>67</v>
      </c>
      <c r="G115" s="125">
        <v>41</v>
      </c>
      <c r="H115" s="125">
        <v>41</v>
      </c>
      <c r="I115" s="71">
        <v>643.70000000000005</v>
      </c>
      <c r="J115" s="72">
        <v>15</v>
      </c>
      <c r="K115" s="68">
        <v>10</v>
      </c>
      <c r="L115" s="68">
        <v>5</v>
      </c>
      <c r="M115" s="73">
        <v>502.6</v>
      </c>
      <c r="N115" s="74">
        <v>367.8</v>
      </c>
      <c r="O115" s="74">
        <v>134.80000000000001</v>
      </c>
      <c r="P115" s="46">
        <f t="shared" si="14"/>
        <v>27643</v>
      </c>
      <c r="Q115" s="46">
        <v>0</v>
      </c>
      <c r="R115" s="46">
        <f t="shared" si="12"/>
        <v>27643</v>
      </c>
      <c r="S115" s="75">
        <v>55</v>
      </c>
    </row>
    <row r="116" spans="1:19" x14ac:dyDescent="0.25">
      <c r="A116" s="52">
        <v>67</v>
      </c>
      <c r="B116" s="67" t="s">
        <v>145</v>
      </c>
      <c r="C116" s="70">
        <v>1208</v>
      </c>
      <c r="D116" s="54">
        <v>42136</v>
      </c>
      <c r="E116" s="42" t="s">
        <v>66</v>
      </c>
      <c r="F116" s="42" t="s">
        <v>67</v>
      </c>
      <c r="G116" s="70">
        <v>44</v>
      </c>
      <c r="H116" s="70">
        <v>44</v>
      </c>
      <c r="I116" s="71">
        <v>569.79999999999995</v>
      </c>
      <c r="J116" s="72">
        <v>19</v>
      </c>
      <c r="K116" s="68">
        <v>15</v>
      </c>
      <c r="L116" s="68">
        <v>4</v>
      </c>
      <c r="M116" s="73">
        <v>569.79999999999995</v>
      </c>
      <c r="N116" s="74">
        <v>470.6</v>
      </c>
      <c r="O116" s="74">
        <v>99.2</v>
      </c>
      <c r="P116" s="46">
        <f t="shared" si="14"/>
        <v>31338.999999999996</v>
      </c>
      <c r="Q116" s="46">
        <v>0</v>
      </c>
      <c r="R116" s="46">
        <f t="shared" si="12"/>
        <v>31338.999999999996</v>
      </c>
      <c r="S116" s="75">
        <v>55</v>
      </c>
    </row>
    <row r="117" spans="1:19" x14ac:dyDescent="0.25">
      <c r="A117" s="52">
        <v>68</v>
      </c>
      <c r="B117" s="67" t="s">
        <v>146</v>
      </c>
      <c r="C117" s="70">
        <v>1209</v>
      </c>
      <c r="D117" s="54">
        <v>42136</v>
      </c>
      <c r="E117" s="42" t="s">
        <v>66</v>
      </c>
      <c r="F117" s="42" t="s">
        <v>67</v>
      </c>
      <c r="G117" s="70">
        <v>34</v>
      </c>
      <c r="H117" s="70">
        <v>34</v>
      </c>
      <c r="I117" s="71">
        <v>591.6</v>
      </c>
      <c r="J117" s="72">
        <v>14</v>
      </c>
      <c r="K117" s="68">
        <v>7</v>
      </c>
      <c r="L117" s="68">
        <v>7</v>
      </c>
      <c r="M117" s="73">
        <v>591.6</v>
      </c>
      <c r="N117" s="74">
        <v>316</v>
      </c>
      <c r="O117" s="74">
        <v>275.60000000000002</v>
      </c>
      <c r="P117" s="46">
        <f t="shared" si="14"/>
        <v>32538</v>
      </c>
      <c r="Q117" s="46">
        <v>0</v>
      </c>
      <c r="R117" s="46">
        <f t="shared" si="12"/>
        <v>32538</v>
      </c>
      <c r="S117" s="75">
        <v>55</v>
      </c>
    </row>
    <row r="118" spans="1:19" x14ac:dyDescent="0.25">
      <c r="A118" s="52">
        <v>69</v>
      </c>
      <c r="B118" s="67" t="s">
        <v>147</v>
      </c>
      <c r="C118" s="70">
        <v>1207</v>
      </c>
      <c r="D118" s="54">
        <v>42136</v>
      </c>
      <c r="E118" s="42" t="s">
        <v>66</v>
      </c>
      <c r="F118" s="42" t="s">
        <v>67</v>
      </c>
      <c r="G118" s="70">
        <v>15</v>
      </c>
      <c r="H118" s="70">
        <v>15</v>
      </c>
      <c r="I118" s="71">
        <v>354.6</v>
      </c>
      <c r="J118" s="72">
        <v>7</v>
      </c>
      <c r="K118" s="68">
        <v>6</v>
      </c>
      <c r="L118" s="68">
        <v>1</v>
      </c>
      <c r="M118" s="73">
        <v>310.2</v>
      </c>
      <c r="N118" s="74">
        <v>265.7</v>
      </c>
      <c r="O118" s="74">
        <v>44.5</v>
      </c>
      <c r="P118" s="46">
        <f t="shared" si="14"/>
        <v>17061</v>
      </c>
      <c r="Q118" s="46">
        <v>0</v>
      </c>
      <c r="R118" s="46">
        <f t="shared" si="12"/>
        <v>17061</v>
      </c>
      <c r="S118" s="75">
        <v>55</v>
      </c>
    </row>
    <row r="119" spans="1:19" x14ac:dyDescent="0.25">
      <c r="A119" s="52">
        <v>70</v>
      </c>
      <c r="B119" s="67" t="s">
        <v>148</v>
      </c>
      <c r="C119" s="68">
        <v>1395</v>
      </c>
      <c r="D119" s="69">
        <v>42152</v>
      </c>
      <c r="E119" s="42" t="s">
        <v>66</v>
      </c>
      <c r="F119" s="42" t="s">
        <v>67</v>
      </c>
      <c r="G119" s="70">
        <v>33</v>
      </c>
      <c r="H119" s="70">
        <v>33</v>
      </c>
      <c r="I119" s="127">
        <v>533.29999999999995</v>
      </c>
      <c r="J119" s="72">
        <v>15</v>
      </c>
      <c r="K119" s="68">
        <v>13</v>
      </c>
      <c r="L119" s="68">
        <v>2</v>
      </c>
      <c r="M119" s="71">
        <v>473.2</v>
      </c>
      <c r="N119" s="74">
        <v>412.6</v>
      </c>
      <c r="O119" s="74">
        <v>60.6</v>
      </c>
      <c r="P119" s="46">
        <f t="shared" si="14"/>
        <v>26026</v>
      </c>
      <c r="Q119" s="46">
        <v>0</v>
      </c>
      <c r="R119" s="46">
        <f t="shared" si="12"/>
        <v>26026</v>
      </c>
      <c r="S119" s="75">
        <v>55</v>
      </c>
    </row>
    <row r="120" spans="1:19" x14ac:dyDescent="0.25">
      <c r="A120" s="52">
        <v>71</v>
      </c>
      <c r="B120" s="67" t="s">
        <v>149</v>
      </c>
      <c r="C120" s="68">
        <v>1669</v>
      </c>
      <c r="D120" s="69">
        <v>42178</v>
      </c>
      <c r="E120" s="42" t="s">
        <v>66</v>
      </c>
      <c r="F120" s="42" t="s">
        <v>67</v>
      </c>
      <c r="G120" s="70">
        <v>28</v>
      </c>
      <c r="H120" s="70">
        <v>28</v>
      </c>
      <c r="I120" s="71">
        <v>495.7</v>
      </c>
      <c r="J120" s="72">
        <v>18</v>
      </c>
      <c r="K120" s="68">
        <v>9</v>
      </c>
      <c r="L120" s="68">
        <v>9</v>
      </c>
      <c r="M120" s="73">
        <v>465.5</v>
      </c>
      <c r="N120" s="74">
        <v>213.4</v>
      </c>
      <c r="O120" s="74">
        <v>252.1</v>
      </c>
      <c r="P120" s="46">
        <f t="shared" si="14"/>
        <v>25602.5</v>
      </c>
      <c r="Q120" s="46">
        <v>0</v>
      </c>
      <c r="R120" s="46">
        <f t="shared" si="12"/>
        <v>25602.5</v>
      </c>
      <c r="S120" s="75">
        <v>55</v>
      </c>
    </row>
    <row r="121" spans="1:19" x14ac:dyDescent="0.25">
      <c r="A121" s="52">
        <v>72</v>
      </c>
      <c r="B121" s="67" t="s">
        <v>150</v>
      </c>
      <c r="C121" s="68">
        <v>1670</v>
      </c>
      <c r="D121" s="69">
        <v>42178</v>
      </c>
      <c r="E121" s="42" t="s">
        <v>66</v>
      </c>
      <c r="F121" s="42" t="s">
        <v>67</v>
      </c>
      <c r="G121" s="70">
        <v>22</v>
      </c>
      <c r="H121" s="70">
        <v>22</v>
      </c>
      <c r="I121" s="71">
        <v>352.2</v>
      </c>
      <c r="J121" s="72">
        <v>8</v>
      </c>
      <c r="K121" s="68">
        <v>4</v>
      </c>
      <c r="L121" s="68">
        <v>4</v>
      </c>
      <c r="M121" s="73">
        <v>352.2</v>
      </c>
      <c r="N121" s="74">
        <v>175.8</v>
      </c>
      <c r="O121" s="74">
        <v>176.4</v>
      </c>
      <c r="P121" s="46">
        <f t="shared" si="14"/>
        <v>19371</v>
      </c>
      <c r="Q121" s="46">
        <v>0</v>
      </c>
      <c r="R121" s="46">
        <f t="shared" si="12"/>
        <v>19371</v>
      </c>
      <c r="S121" s="75">
        <v>55</v>
      </c>
    </row>
    <row r="122" spans="1:19" x14ac:dyDescent="0.25">
      <c r="A122" s="52">
        <v>73</v>
      </c>
      <c r="B122" s="67" t="s">
        <v>151</v>
      </c>
      <c r="C122" s="68">
        <v>1719</v>
      </c>
      <c r="D122" s="69">
        <v>42181</v>
      </c>
      <c r="E122" s="42" t="s">
        <v>66</v>
      </c>
      <c r="F122" s="42" t="s">
        <v>67</v>
      </c>
      <c r="G122" s="70">
        <v>21</v>
      </c>
      <c r="H122" s="70">
        <v>21</v>
      </c>
      <c r="I122" s="71">
        <v>392.3</v>
      </c>
      <c r="J122" s="72">
        <v>10</v>
      </c>
      <c r="K122" s="68">
        <v>10</v>
      </c>
      <c r="L122" s="68">
        <v>0</v>
      </c>
      <c r="M122" s="73">
        <v>352.9</v>
      </c>
      <c r="N122" s="74">
        <v>352.9</v>
      </c>
      <c r="O122" s="74">
        <v>0</v>
      </c>
      <c r="P122" s="46">
        <f t="shared" si="14"/>
        <v>19409.5</v>
      </c>
      <c r="Q122" s="46">
        <v>0</v>
      </c>
      <c r="R122" s="46">
        <f t="shared" si="12"/>
        <v>19409.5</v>
      </c>
      <c r="S122" s="75">
        <v>55</v>
      </c>
    </row>
    <row r="123" spans="1:19" x14ac:dyDescent="0.25">
      <c r="A123" s="52">
        <v>74</v>
      </c>
      <c r="B123" s="67" t="s">
        <v>152</v>
      </c>
      <c r="C123" s="127">
        <v>1863</v>
      </c>
      <c r="D123" s="69">
        <v>42194</v>
      </c>
      <c r="E123" s="42" t="s">
        <v>66</v>
      </c>
      <c r="F123" s="42" t="s">
        <v>67</v>
      </c>
      <c r="G123" s="70">
        <v>33</v>
      </c>
      <c r="H123" s="70">
        <v>33</v>
      </c>
      <c r="I123" s="71">
        <v>586.9</v>
      </c>
      <c r="J123" s="72">
        <v>10</v>
      </c>
      <c r="K123" s="68">
        <v>6</v>
      </c>
      <c r="L123" s="68">
        <v>4</v>
      </c>
      <c r="M123" s="73">
        <v>566.6</v>
      </c>
      <c r="N123" s="74">
        <v>309.8</v>
      </c>
      <c r="O123" s="74">
        <v>256.8</v>
      </c>
      <c r="P123" s="46">
        <f t="shared" si="14"/>
        <v>31163</v>
      </c>
      <c r="Q123" s="46">
        <v>0</v>
      </c>
      <c r="R123" s="46">
        <f t="shared" si="12"/>
        <v>31163</v>
      </c>
      <c r="S123" s="75">
        <v>55</v>
      </c>
    </row>
    <row r="124" spans="1:19" x14ac:dyDescent="0.25">
      <c r="A124" s="52">
        <v>75</v>
      </c>
      <c r="B124" s="67" t="s">
        <v>153</v>
      </c>
      <c r="C124" s="68">
        <v>1861</v>
      </c>
      <c r="D124" s="69">
        <v>42194</v>
      </c>
      <c r="E124" s="42" t="s">
        <v>66</v>
      </c>
      <c r="F124" s="42" t="s">
        <v>67</v>
      </c>
      <c r="G124" s="70">
        <v>20</v>
      </c>
      <c r="H124" s="70">
        <v>20</v>
      </c>
      <c r="I124" s="71">
        <v>463.4</v>
      </c>
      <c r="J124" s="72">
        <v>10</v>
      </c>
      <c r="K124" s="68">
        <v>6</v>
      </c>
      <c r="L124" s="68">
        <v>4</v>
      </c>
      <c r="M124" s="73">
        <v>401.2</v>
      </c>
      <c r="N124" s="74">
        <v>208.4</v>
      </c>
      <c r="O124" s="74">
        <v>192.8</v>
      </c>
      <c r="P124" s="46">
        <f t="shared" si="14"/>
        <v>22066</v>
      </c>
      <c r="Q124" s="46">
        <v>0</v>
      </c>
      <c r="R124" s="46">
        <f t="shared" si="12"/>
        <v>22066</v>
      </c>
      <c r="S124" s="75">
        <v>55</v>
      </c>
    </row>
    <row r="125" spans="1:19" x14ac:dyDescent="0.25">
      <c r="A125" s="52">
        <v>76</v>
      </c>
      <c r="B125" s="67" t="s">
        <v>154</v>
      </c>
      <c r="C125" s="68">
        <v>1862</v>
      </c>
      <c r="D125" s="69">
        <v>42194</v>
      </c>
      <c r="E125" s="42" t="s">
        <v>66</v>
      </c>
      <c r="F125" s="42" t="s">
        <v>67</v>
      </c>
      <c r="G125" s="70">
        <v>27</v>
      </c>
      <c r="H125" s="70">
        <v>27</v>
      </c>
      <c r="I125" s="71">
        <v>436.9</v>
      </c>
      <c r="J125" s="72">
        <v>8</v>
      </c>
      <c r="K125" s="68">
        <v>7</v>
      </c>
      <c r="L125" s="68">
        <v>1</v>
      </c>
      <c r="M125" s="73">
        <v>391.8</v>
      </c>
      <c r="N125" s="74">
        <v>336.7</v>
      </c>
      <c r="O125" s="74">
        <v>55.1</v>
      </c>
      <c r="P125" s="46">
        <f t="shared" si="14"/>
        <v>21549</v>
      </c>
      <c r="Q125" s="46">
        <v>0</v>
      </c>
      <c r="R125" s="46">
        <f t="shared" si="12"/>
        <v>21549</v>
      </c>
      <c r="S125" s="75">
        <v>55</v>
      </c>
    </row>
    <row r="126" spans="1:19" x14ac:dyDescent="0.25">
      <c r="A126" s="52">
        <v>77</v>
      </c>
      <c r="B126" s="67" t="s">
        <v>155</v>
      </c>
      <c r="C126" s="68">
        <v>1929</v>
      </c>
      <c r="D126" s="69">
        <v>42200</v>
      </c>
      <c r="E126" s="42" t="s">
        <v>66</v>
      </c>
      <c r="F126" s="42" t="s">
        <v>67</v>
      </c>
      <c r="G126" s="70">
        <v>61</v>
      </c>
      <c r="H126" s="70">
        <v>61</v>
      </c>
      <c r="I126" s="71">
        <v>980.3</v>
      </c>
      <c r="J126" s="72">
        <v>24</v>
      </c>
      <c r="K126" s="68">
        <v>16</v>
      </c>
      <c r="L126" s="68">
        <v>8</v>
      </c>
      <c r="M126" s="73">
        <v>906.4</v>
      </c>
      <c r="N126" s="74">
        <v>529.5</v>
      </c>
      <c r="O126" s="74">
        <v>376.9</v>
      </c>
      <c r="P126" s="46">
        <f t="shared" si="14"/>
        <v>49852</v>
      </c>
      <c r="Q126" s="46">
        <v>0</v>
      </c>
      <c r="R126" s="46">
        <f t="shared" si="12"/>
        <v>49852</v>
      </c>
      <c r="S126" s="75">
        <v>55</v>
      </c>
    </row>
    <row r="127" spans="1:19" x14ac:dyDescent="0.25">
      <c r="A127" s="52">
        <v>78</v>
      </c>
      <c r="B127" s="67" t="s">
        <v>156</v>
      </c>
      <c r="C127" s="68">
        <v>2375</v>
      </c>
      <c r="D127" s="69">
        <v>42243</v>
      </c>
      <c r="E127" s="42" t="s">
        <v>66</v>
      </c>
      <c r="F127" s="42" t="s">
        <v>67</v>
      </c>
      <c r="G127" s="70">
        <v>38</v>
      </c>
      <c r="H127" s="70">
        <v>38</v>
      </c>
      <c r="I127" s="71">
        <v>593.1</v>
      </c>
      <c r="J127" s="72">
        <v>17</v>
      </c>
      <c r="K127" s="68">
        <v>14</v>
      </c>
      <c r="L127" s="68">
        <v>3</v>
      </c>
      <c r="M127" s="73">
        <v>570.4</v>
      </c>
      <c r="N127" s="74">
        <v>438.7</v>
      </c>
      <c r="O127" s="74">
        <v>131.69999999999999</v>
      </c>
      <c r="P127" s="46">
        <f t="shared" si="14"/>
        <v>31372</v>
      </c>
      <c r="Q127" s="46">
        <v>0</v>
      </c>
      <c r="R127" s="46">
        <f t="shared" si="12"/>
        <v>31372</v>
      </c>
      <c r="S127" s="75">
        <v>55</v>
      </c>
    </row>
    <row r="128" spans="1:19" x14ac:dyDescent="0.25">
      <c r="A128" s="52">
        <v>79</v>
      </c>
      <c r="B128" s="67" t="s">
        <v>157</v>
      </c>
      <c r="C128" s="68">
        <v>2378</v>
      </c>
      <c r="D128" s="69">
        <v>42243</v>
      </c>
      <c r="E128" s="42" t="s">
        <v>66</v>
      </c>
      <c r="F128" s="42" t="s">
        <v>67</v>
      </c>
      <c r="G128" s="70">
        <v>51</v>
      </c>
      <c r="H128" s="70">
        <v>51</v>
      </c>
      <c r="I128" s="71">
        <v>775.8</v>
      </c>
      <c r="J128" s="72">
        <v>21</v>
      </c>
      <c r="K128" s="68">
        <v>8</v>
      </c>
      <c r="L128" s="68">
        <v>13</v>
      </c>
      <c r="M128" s="73">
        <v>709.7</v>
      </c>
      <c r="N128" s="74">
        <v>277.5</v>
      </c>
      <c r="O128" s="74">
        <v>432.2</v>
      </c>
      <c r="P128" s="46">
        <f t="shared" si="14"/>
        <v>39033.5</v>
      </c>
      <c r="Q128" s="46">
        <v>0</v>
      </c>
      <c r="R128" s="46">
        <f t="shared" si="12"/>
        <v>39033.5</v>
      </c>
      <c r="S128" s="75">
        <v>55</v>
      </c>
    </row>
    <row r="129" spans="1:19" x14ac:dyDescent="0.25">
      <c r="A129" s="52">
        <v>80</v>
      </c>
      <c r="B129" s="67" t="s">
        <v>158</v>
      </c>
      <c r="C129" s="68">
        <v>2376</v>
      </c>
      <c r="D129" s="69">
        <v>42243</v>
      </c>
      <c r="E129" s="42" t="s">
        <v>66</v>
      </c>
      <c r="F129" s="42" t="s">
        <v>67</v>
      </c>
      <c r="G129" s="70">
        <v>38</v>
      </c>
      <c r="H129" s="70">
        <v>38</v>
      </c>
      <c r="I129" s="71">
        <v>594.5</v>
      </c>
      <c r="J129" s="72">
        <v>17</v>
      </c>
      <c r="K129" s="68">
        <v>10</v>
      </c>
      <c r="L129" s="68">
        <v>7</v>
      </c>
      <c r="M129" s="73">
        <v>575.6</v>
      </c>
      <c r="N129" s="74">
        <v>308.89999999999998</v>
      </c>
      <c r="O129" s="74">
        <v>266.7</v>
      </c>
      <c r="P129" s="46">
        <f t="shared" si="14"/>
        <v>31658</v>
      </c>
      <c r="Q129" s="46">
        <v>0</v>
      </c>
      <c r="R129" s="46">
        <f t="shared" si="12"/>
        <v>31658</v>
      </c>
      <c r="S129" s="75">
        <v>55</v>
      </c>
    </row>
    <row r="130" spans="1:19" x14ac:dyDescent="0.25">
      <c r="A130" s="52">
        <v>81</v>
      </c>
      <c r="B130" s="67" t="s">
        <v>159</v>
      </c>
      <c r="C130" s="68">
        <v>2374</v>
      </c>
      <c r="D130" s="69">
        <v>42243</v>
      </c>
      <c r="E130" s="42" t="s">
        <v>66</v>
      </c>
      <c r="F130" s="42" t="s">
        <v>67</v>
      </c>
      <c r="G130" s="70">
        <v>32</v>
      </c>
      <c r="H130" s="70">
        <v>32</v>
      </c>
      <c r="I130" s="71">
        <v>348.8</v>
      </c>
      <c r="J130" s="72">
        <v>11</v>
      </c>
      <c r="K130" s="68">
        <v>10</v>
      </c>
      <c r="L130" s="68">
        <v>1</v>
      </c>
      <c r="M130" s="73">
        <v>348.8</v>
      </c>
      <c r="N130" s="74">
        <v>329.6</v>
      </c>
      <c r="O130" s="74">
        <v>19.2</v>
      </c>
      <c r="P130" s="46">
        <f t="shared" si="14"/>
        <v>19184</v>
      </c>
      <c r="Q130" s="46">
        <v>0</v>
      </c>
      <c r="R130" s="46">
        <f t="shared" si="12"/>
        <v>19184</v>
      </c>
      <c r="S130" s="75">
        <v>55</v>
      </c>
    </row>
    <row r="131" spans="1:19" x14ac:dyDescent="0.25">
      <c r="A131" s="52">
        <v>82</v>
      </c>
      <c r="B131" s="67" t="s">
        <v>160</v>
      </c>
      <c r="C131" s="68">
        <v>2380</v>
      </c>
      <c r="D131" s="69">
        <v>42243</v>
      </c>
      <c r="E131" s="42" t="s">
        <v>66</v>
      </c>
      <c r="F131" s="42" t="s">
        <v>67</v>
      </c>
      <c r="G131" s="70">
        <v>38</v>
      </c>
      <c r="H131" s="70">
        <v>38</v>
      </c>
      <c r="I131" s="71">
        <v>586.1</v>
      </c>
      <c r="J131" s="72">
        <v>17</v>
      </c>
      <c r="K131" s="68">
        <v>10</v>
      </c>
      <c r="L131" s="68">
        <v>7</v>
      </c>
      <c r="M131" s="73">
        <v>575.6</v>
      </c>
      <c r="N131" s="74">
        <v>308.89999999999998</v>
      </c>
      <c r="O131" s="74">
        <v>266.7</v>
      </c>
      <c r="P131" s="46">
        <f t="shared" si="14"/>
        <v>31658</v>
      </c>
      <c r="Q131" s="46">
        <v>0</v>
      </c>
      <c r="R131" s="46">
        <f t="shared" si="12"/>
        <v>31658</v>
      </c>
      <c r="S131" s="75">
        <v>55</v>
      </c>
    </row>
    <row r="132" spans="1:19" x14ac:dyDescent="0.25">
      <c r="A132" s="52">
        <v>83</v>
      </c>
      <c r="B132" s="67" t="s">
        <v>161</v>
      </c>
      <c r="C132" s="68">
        <v>2379</v>
      </c>
      <c r="D132" s="69">
        <v>42243</v>
      </c>
      <c r="E132" s="42" t="s">
        <v>66</v>
      </c>
      <c r="F132" s="42" t="s">
        <v>67</v>
      </c>
      <c r="G132" s="70">
        <v>24</v>
      </c>
      <c r="H132" s="70">
        <v>24</v>
      </c>
      <c r="I132" s="71">
        <v>353</v>
      </c>
      <c r="J132" s="72">
        <v>9</v>
      </c>
      <c r="K132" s="68">
        <v>8</v>
      </c>
      <c r="L132" s="68">
        <v>1</v>
      </c>
      <c r="M132" s="73">
        <v>353</v>
      </c>
      <c r="N132" s="74">
        <v>308.7</v>
      </c>
      <c r="O132" s="74">
        <v>44.3</v>
      </c>
      <c r="P132" s="46">
        <f t="shared" si="14"/>
        <v>19415</v>
      </c>
      <c r="Q132" s="46">
        <v>0</v>
      </c>
      <c r="R132" s="46">
        <f t="shared" si="12"/>
        <v>19415</v>
      </c>
      <c r="S132" s="75">
        <v>55</v>
      </c>
    </row>
    <row r="133" spans="1:19" x14ac:dyDescent="0.25">
      <c r="A133" s="52">
        <v>84</v>
      </c>
      <c r="B133" s="67" t="s">
        <v>162</v>
      </c>
      <c r="C133" s="68">
        <v>2377</v>
      </c>
      <c r="D133" s="69">
        <v>42243</v>
      </c>
      <c r="E133" s="42" t="s">
        <v>66</v>
      </c>
      <c r="F133" s="42" t="s">
        <v>67</v>
      </c>
      <c r="G133" s="70">
        <v>49</v>
      </c>
      <c r="H133" s="70">
        <v>49</v>
      </c>
      <c r="I133" s="71">
        <v>603.9</v>
      </c>
      <c r="J133" s="72">
        <v>18</v>
      </c>
      <c r="K133" s="68">
        <v>10</v>
      </c>
      <c r="L133" s="68">
        <v>8</v>
      </c>
      <c r="M133" s="73">
        <v>587.20000000000005</v>
      </c>
      <c r="N133" s="74">
        <v>279.2</v>
      </c>
      <c r="O133" s="74">
        <v>308</v>
      </c>
      <c r="P133" s="46">
        <f t="shared" si="14"/>
        <v>32296.000000000004</v>
      </c>
      <c r="Q133" s="46">
        <v>0</v>
      </c>
      <c r="R133" s="46">
        <f t="shared" si="12"/>
        <v>32296.000000000004</v>
      </c>
      <c r="S133" s="75">
        <v>55</v>
      </c>
    </row>
    <row r="134" spans="1:19" x14ac:dyDescent="0.25">
      <c r="A134" s="52">
        <v>85</v>
      </c>
      <c r="B134" s="39" t="s">
        <v>163</v>
      </c>
      <c r="C134" s="68">
        <v>2450</v>
      </c>
      <c r="D134" s="69">
        <v>42250</v>
      </c>
      <c r="E134" s="42" t="s">
        <v>66</v>
      </c>
      <c r="F134" s="42" t="s">
        <v>67</v>
      </c>
      <c r="G134" s="70">
        <v>17</v>
      </c>
      <c r="H134" s="70">
        <v>17</v>
      </c>
      <c r="I134" s="71">
        <v>347.2</v>
      </c>
      <c r="J134" s="72">
        <v>9</v>
      </c>
      <c r="K134" s="68">
        <v>7</v>
      </c>
      <c r="L134" s="68">
        <v>2</v>
      </c>
      <c r="M134" s="73">
        <v>347.2</v>
      </c>
      <c r="N134" s="74">
        <v>260.60000000000002</v>
      </c>
      <c r="O134" s="74">
        <v>86.6</v>
      </c>
      <c r="P134" s="46">
        <f t="shared" si="14"/>
        <v>19096</v>
      </c>
      <c r="Q134" s="46">
        <v>0</v>
      </c>
      <c r="R134" s="46">
        <f t="shared" si="12"/>
        <v>19096</v>
      </c>
      <c r="S134" s="75">
        <v>55</v>
      </c>
    </row>
    <row r="135" spans="1:19" ht="30" x14ac:dyDescent="0.25">
      <c r="A135" s="52">
        <v>86</v>
      </c>
      <c r="B135" s="39" t="s">
        <v>164</v>
      </c>
      <c r="C135" s="68">
        <v>2520</v>
      </c>
      <c r="D135" s="69">
        <v>42257</v>
      </c>
      <c r="E135" s="42" t="s">
        <v>66</v>
      </c>
      <c r="F135" s="42" t="s">
        <v>67</v>
      </c>
      <c r="G135" s="70">
        <v>37</v>
      </c>
      <c r="H135" s="70">
        <v>37</v>
      </c>
      <c r="I135" s="71">
        <v>679.5</v>
      </c>
      <c r="J135" s="72">
        <v>17</v>
      </c>
      <c r="K135" s="68">
        <v>13</v>
      </c>
      <c r="L135" s="68">
        <v>4</v>
      </c>
      <c r="M135" s="73">
        <v>652.5</v>
      </c>
      <c r="N135" s="74">
        <v>439.9</v>
      </c>
      <c r="O135" s="74">
        <v>212.6</v>
      </c>
      <c r="P135" s="46">
        <f t="shared" si="14"/>
        <v>35887.5</v>
      </c>
      <c r="Q135" s="46">
        <v>0</v>
      </c>
      <c r="R135" s="46">
        <f t="shared" si="12"/>
        <v>35887.5</v>
      </c>
      <c r="S135" s="75">
        <v>55</v>
      </c>
    </row>
    <row r="136" spans="1:19" x14ac:dyDescent="0.25">
      <c r="A136" s="52">
        <v>87</v>
      </c>
      <c r="B136" s="67" t="s">
        <v>165</v>
      </c>
      <c r="C136" s="68">
        <v>2522</v>
      </c>
      <c r="D136" s="69">
        <v>42257</v>
      </c>
      <c r="E136" s="42" t="s">
        <v>66</v>
      </c>
      <c r="F136" s="42" t="s">
        <v>67</v>
      </c>
      <c r="G136" s="70">
        <v>26</v>
      </c>
      <c r="H136" s="70">
        <v>26</v>
      </c>
      <c r="I136" s="71">
        <v>414.6</v>
      </c>
      <c r="J136" s="72">
        <v>10</v>
      </c>
      <c r="K136" s="68">
        <v>7</v>
      </c>
      <c r="L136" s="68">
        <v>3</v>
      </c>
      <c r="M136" s="73">
        <v>398.1</v>
      </c>
      <c r="N136" s="74">
        <v>291.2</v>
      </c>
      <c r="O136" s="74">
        <v>106.9</v>
      </c>
      <c r="P136" s="46">
        <f t="shared" si="14"/>
        <v>21895.5</v>
      </c>
      <c r="Q136" s="46">
        <v>0</v>
      </c>
      <c r="R136" s="46">
        <f t="shared" si="12"/>
        <v>21895.5</v>
      </c>
      <c r="S136" s="75">
        <v>55</v>
      </c>
    </row>
    <row r="137" spans="1:19" x14ac:dyDescent="0.25">
      <c r="A137" s="52">
        <v>88</v>
      </c>
      <c r="B137" s="39" t="s">
        <v>166</v>
      </c>
      <c r="C137" s="68">
        <v>2524</v>
      </c>
      <c r="D137" s="69">
        <v>42257</v>
      </c>
      <c r="E137" s="42" t="s">
        <v>66</v>
      </c>
      <c r="F137" s="42" t="s">
        <v>67</v>
      </c>
      <c r="G137" s="70">
        <v>48</v>
      </c>
      <c r="H137" s="70">
        <v>48</v>
      </c>
      <c r="I137" s="71">
        <v>1027.5999999999999</v>
      </c>
      <c r="J137" s="72">
        <v>29</v>
      </c>
      <c r="K137" s="68">
        <v>24</v>
      </c>
      <c r="L137" s="68">
        <v>5</v>
      </c>
      <c r="M137" s="73">
        <v>819.3</v>
      </c>
      <c r="N137" s="74">
        <v>636</v>
      </c>
      <c r="O137" s="74">
        <v>183.3</v>
      </c>
      <c r="P137" s="46">
        <f t="shared" si="14"/>
        <v>45061.5</v>
      </c>
      <c r="Q137" s="46">
        <v>0</v>
      </c>
      <c r="R137" s="46">
        <f t="shared" si="12"/>
        <v>45061.5</v>
      </c>
      <c r="S137" s="75">
        <v>55</v>
      </c>
    </row>
    <row r="138" spans="1:19" x14ac:dyDescent="0.25">
      <c r="A138" s="52">
        <v>89</v>
      </c>
      <c r="B138" s="67" t="s">
        <v>167</v>
      </c>
      <c r="C138" s="68">
        <v>2521</v>
      </c>
      <c r="D138" s="69">
        <v>42257</v>
      </c>
      <c r="E138" s="42" t="s">
        <v>66</v>
      </c>
      <c r="F138" s="42" t="s">
        <v>67</v>
      </c>
      <c r="G138" s="70">
        <v>32</v>
      </c>
      <c r="H138" s="70">
        <v>32</v>
      </c>
      <c r="I138" s="71">
        <v>429.2</v>
      </c>
      <c r="J138" s="72">
        <v>15</v>
      </c>
      <c r="K138" s="68">
        <v>4</v>
      </c>
      <c r="L138" s="68">
        <v>11</v>
      </c>
      <c r="M138" s="73">
        <v>429.2</v>
      </c>
      <c r="N138" s="74">
        <v>174.2</v>
      </c>
      <c r="O138" s="74">
        <v>255</v>
      </c>
      <c r="P138" s="46">
        <f t="shared" si="14"/>
        <v>23606</v>
      </c>
      <c r="Q138" s="46">
        <v>0</v>
      </c>
      <c r="R138" s="46">
        <f t="shared" si="12"/>
        <v>23606</v>
      </c>
      <c r="S138" s="75">
        <v>55</v>
      </c>
    </row>
    <row r="139" spans="1:19" x14ac:dyDescent="0.25">
      <c r="A139" s="52">
        <v>90</v>
      </c>
      <c r="B139" s="67" t="s">
        <v>168</v>
      </c>
      <c r="C139" s="68">
        <v>2523</v>
      </c>
      <c r="D139" s="69">
        <v>42257</v>
      </c>
      <c r="E139" s="42" t="s">
        <v>66</v>
      </c>
      <c r="F139" s="42" t="s">
        <v>67</v>
      </c>
      <c r="G139" s="70">
        <v>30</v>
      </c>
      <c r="H139" s="70">
        <v>30</v>
      </c>
      <c r="I139" s="71">
        <v>575.6</v>
      </c>
      <c r="J139" s="72">
        <v>14</v>
      </c>
      <c r="K139" s="68">
        <v>9</v>
      </c>
      <c r="L139" s="68">
        <v>5</v>
      </c>
      <c r="M139" s="73">
        <v>575.6</v>
      </c>
      <c r="N139" s="74">
        <v>409.8</v>
      </c>
      <c r="O139" s="74">
        <v>165.8</v>
      </c>
      <c r="P139" s="46">
        <f t="shared" ref="P139:P163" si="16">M139*S139</f>
        <v>31658</v>
      </c>
      <c r="Q139" s="46">
        <v>0</v>
      </c>
      <c r="R139" s="46">
        <f t="shared" si="12"/>
        <v>31658</v>
      </c>
      <c r="S139" s="75">
        <v>55</v>
      </c>
    </row>
    <row r="140" spans="1:19" ht="30" x14ac:dyDescent="0.25">
      <c r="A140" s="52">
        <v>91</v>
      </c>
      <c r="B140" s="39" t="s">
        <v>169</v>
      </c>
      <c r="C140" s="68">
        <v>2625</v>
      </c>
      <c r="D140" s="69">
        <v>42268</v>
      </c>
      <c r="E140" s="42" t="s">
        <v>66</v>
      </c>
      <c r="F140" s="42" t="s">
        <v>67</v>
      </c>
      <c r="G140" s="70">
        <v>28</v>
      </c>
      <c r="H140" s="70">
        <v>28</v>
      </c>
      <c r="I140" s="71">
        <v>483.7</v>
      </c>
      <c r="J140" s="72">
        <v>12</v>
      </c>
      <c r="K140" s="68">
        <v>10</v>
      </c>
      <c r="L140" s="68">
        <v>2</v>
      </c>
      <c r="M140" s="71">
        <v>483.7</v>
      </c>
      <c r="N140" s="74">
        <v>444.2</v>
      </c>
      <c r="O140" s="74">
        <v>39.5</v>
      </c>
      <c r="P140" s="46">
        <f t="shared" si="16"/>
        <v>26603.5</v>
      </c>
      <c r="Q140" s="46">
        <v>0</v>
      </c>
      <c r="R140" s="46">
        <f t="shared" si="12"/>
        <v>26603.5</v>
      </c>
      <c r="S140" s="75">
        <v>55</v>
      </c>
    </row>
    <row r="141" spans="1:19" ht="30" x14ac:dyDescent="0.25">
      <c r="A141" s="52">
        <v>92</v>
      </c>
      <c r="B141" s="39" t="s">
        <v>170</v>
      </c>
      <c r="C141" s="68">
        <v>2872</v>
      </c>
      <c r="D141" s="69">
        <v>42298</v>
      </c>
      <c r="E141" s="42" t="s">
        <v>66</v>
      </c>
      <c r="F141" s="42" t="s">
        <v>67</v>
      </c>
      <c r="G141" s="70">
        <v>29</v>
      </c>
      <c r="H141" s="70">
        <v>29</v>
      </c>
      <c r="I141" s="71">
        <v>562.20000000000005</v>
      </c>
      <c r="J141" s="72">
        <v>13</v>
      </c>
      <c r="K141" s="68">
        <v>5</v>
      </c>
      <c r="L141" s="68">
        <v>8</v>
      </c>
      <c r="M141" s="73">
        <v>498.4</v>
      </c>
      <c r="N141" s="74">
        <v>175.5</v>
      </c>
      <c r="O141" s="74">
        <v>322.89999999999998</v>
      </c>
      <c r="P141" s="46">
        <f t="shared" si="16"/>
        <v>27412</v>
      </c>
      <c r="Q141" s="46">
        <v>0</v>
      </c>
      <c r="R141" s="46">
        <f t="shared" si="12"/>
        <v>27412</v>
      </c>
      <c r="S141" s="75">
        <v>55</v>
      </c>
    </row>
    <row r="142" spans="1:19" x14ac:dyDescent="0.25">
      <c r="A142" s="52">
        <v>93</v>
      </c>
      <c r="B142" s="67" t="s">
        <v>171</v>
      </c>
      <c r="C142" s="68">
        <v>3307</v>
      </c>
      <c r="D142" s="69">
        <v>42335</v>
      </c>
      <c r="E142" s="42" t="s">
        <v>66</v>
      </c>
      <c r="F142" s="42" t="s">
        <v>67</v>
      </c>
      <c r="G142" s="70">
        <v>22</v>
      </c>
      <c r="H142" s="70">
        <v>22</v>
      </c>
      <c r="I142" s="71">
        <v>383.6</v>
      </c>
      <c r="J142" s="72">
        <v>13</v>
      </c>
      <c r="K142" s="68">
        <v>8</v>
      </c>
      <c r="L142" s="68">
        <v>5</v>
      </c>
      <c r="M142" s="73">
        <v>319.7</v>
      </c>
      <c r="N142" s="74">
        <v>210.7</v>
      </c>
      <c r="O142" s="74">
        <v>106</v>
      </c>
      <c r="P142" s="46">
        <f t="shared" si="16"/>
        <v>17583.5</v>
      </c>
      <c r="Q142" s="46">
        <v>0</v>
      </c>
      <c r="R142" s="46">
        <f t="shared" si="12"/>
        <v>17583.5</v>
      </c>
      <c r="S142" s="75">
        <v>55</v>
      </c>
    </row>
    <row r="143" spans="1:19" x14ac:dyDescent="0.25">
      <c r="A143" s="52">
        <v>94</v>
      </c>
      <c r="B143" s="67" t="s">
        <v>172</v>
      </c>
      <c r="C143" s="68">
        <v>3433</v>
      </c>
      <c r="D143" s="69">
        <v>42346</v>
      </c>
      <c r="E143" s="42" t="s">
        <v>66</v>
      </c>
      <c r="F143" s="42" t="s">
        <v>67</v>
      </c>
      <c r="G143" s="70">
        <v>23</v>
      </c>
      <c r="H143" s="70">
        <v>23</v>
      </c>
      <c r="I143" s="71">
        <v>434.2</v>
      </c>
      <c r="J143" s="72">
        <v>12</v>
      </c>
      <c r="K143" s="68">
        <v>7</v>
      </c>
      <c r="L143" s="68">
        <v>5</v>
      </c>
      <c r="M143" s="73">
        <v>416.7</v>
      </c>
      <c r="N143" s="74">
        <v>234.5</v>
      </c>
      <c r="O143" s="74">
        <v>182.2</v>
      </c>
      <c r="P143" s="46">
        <f t="shared" si="16"/>
        <v>22918.5</v>
      </c>
      <c r="Q143" s="46">
        <v>0</v>
      </c>
      <c r="R143" s="46">
        <f t="shared" si="12"/>
        <v>22918.5</v>
      </c>
      <c r="S143" s="75">
        <v>55</v>
      </c>
    </row>
    <row r="144" spans="1:19" x14ac:dyDescent="0.25">
      <c r="A144" s="52">
        <v>95</v>
      </c>
      <c r="B144" s="67" t="s">
        <v>173</v>
      </c>
      <c r="C144" s="68">
        <v>3612</v>
      </c>
      <c r="D144" s="69">
        <v>42362</v>
      </c>
      <c r="E144" s="42" t="s">
        <v>66</v>
      </c>
      <c r="F144" s="42" t="s">
        <v>67</v>
      </c>
      <c r="G144" s="70">
        <v>39</v>
      </c>
      <c r="H144" s="70">
        <v>39</v>
      </c>
      <c r="I144" s="71">
        <v>670.4</v>
      </c>
      <c r="J144" s="72">
        <v>19</v>
      </c>
      <c r="K144" s="68">
        <v>14</v>
      </c>
      <c r="L144" s="68">
        <v>5</v>
      </c>
      <c r="M144" s="73">
        <v>604.9</v>
      </c>
      <c r="N144" s="74">
        <v>441.9</v>
      </c>
      <c r="O144" s="74">
        <v>163</v>
      </c>
      <c r="P144" s="46">
        <f t="shared" si="16"/>
        <v>33269.5</v>
      </c>
      <c r="Q144" s="46">
        <v>0</v>
      </c>
      <c r="R144" s="46">
        <f t="shared" si="12"/>
        <v>33269.5</v>
      </c>
      <c r="S144" s="75">
        <v>55</v>
      </c>
    </row>
    <row r="145" spans="1:19" x14ac:dyDescent="0.25">
      <c r="A145" s="52">
        <v>96</v>
      </c>
      <c r="B145" s="67" t="s">
        <v>174</v>
      </c>
      <c r="C145" s="68">
        <v>34</v>
      </c>
      <c r="D145" s="69">
        <v>42384</v>
      </c>
      <c r="E145" s="42" t="s">
        <v>66</v>
      </c>
      <c r="F145" s="42" t="s">
        <v>67</v>
      </c>
      <c r="G145" s="70">
        <v>18</v>
      </c>
      <c r="H145" s="70">
        <v>18</v>
      </c>
      <c r="I145" s="71">
        <v>354.4</v>
      </c>
      <c r="J145" s="72">
        <v>11</v>
      </c>
      <c r="K145" s="68">
        <v>9</v>
      </c>
      <c r="L145" s="68">
        <v>2</v>
      </c>
      <c r="M145" s="73">
        <v>354.4</v>
      </c>
      <c r="N145" s="74">
        <v>285.3</v>
      </c>
      <c r="O145" s="74">
        <v>69.099999999999994</v>
      </c>
      <c r="P145" s="46">
        <f t="shared" si="16"/>
        <v>19492</v>
      </c>
      <c r="Q145" s="46">
        <v>0</v>
      </c>
      <c r="R145" s="46">
        <f t="shared" si="12"/>
        <v>19492</v>
      </c>
      <c r="S145" s="75">
        <v>55</v>
      </c>
    </row>
    <row r="146" spans="1:19" x14ac:dyDescent="0.25">
      <c r="A146" s="52">
        <v>97</v>
      </c>
      <c r="B146" s="39" t="s">
        <v>175</v>
      </c>
      <c r="C146" s="68">
        <v>35</v>
      </c>
      <c r="D146" s="69">
        <v>42384</v>
      </c>
      <c r="E146" s="42" t="s">
        <v>66</v>
      </c>
      <c r="F146" s="42" t="s">
        <v>67</v>
      </c>
      <c r="G146" s="70">
        <v>42</v>
      </c>
      <c r="H146" s="70">
        <v>42</v>
      </c>
      <c r="I146" s="71">
        <v>543.5</v>
      </c>
      <c r="J146" s="72">
        <v>18</v>
      </c>
      <c r="K146" s="68">
        <v>11</v>
      </c>
      <c r="L146" s="68">
        <v>7</v>
      </c>
      <c r="M146" s="73">
        <v>543.5</v>
      </c>
      <c r="N146" s="74">
        <v>360.3</v>
      </c>
      <c r="O146" s="74">
        <v>183.2</v>
      </c>
      <c r="P146" s="46">
        <f t="shared" si="16"/>
        <v>29892.5</v>
      </c>
      <c r="Q146" s="46">
        <v>0</v>
      </c>
      <c r="R146" s="46">
        <f t="shared" si="12"/>
        <v>29892.5</v>
      </c>
      <c r="S146" s="75">
        <v>55</v>
      </c>
    </row>
    <row r="147" spans="1:19" x14ac:dyDescent="0.25">
      <c r="A147" s="52">
        <v>98</v>
      </c>
      <c r="B147" s="39" t="s">
        <v>176</v>
      </c>
      <c r="C147" s="68">
        <v>321</v>
      </c>
      <c r="D147" s="69">
        <v>42410</v>
      </c>
      <c r="E147" s="42" t="s">
        <v>66</v>
      </c>
      <c r="F147" s="42" t="s">
        <v>67</v>
      </c>
      <c r="G147" s="70">
        <v>27</v>
      </c>
      <c r="H147" s="70">
        <v>27</v>
      </c>
      <c r="I147" s="71">
        <v>425.7</v>
      </c>
      <c r="J147" s="72">
        <v>12</v>
      </c>
      <c r="K147" s="68">
        <v>8</v>
      </c>
      <c r="L147" s="68">
        <v>4</v>
      </c>
      <c r="M147" s="73">
        <v>425.7</v>
      </c>
      <c r="N147" s="74">
        <v>254.3</v>
      </c>
      <c r="O147" s="74">
        <v>171.4</v>
      </c>
      <c r="P147" s="46">
        <f t="shared" si="16"/>
        <v>23413.5</v>
      </c>
      <c r="Q147" s="46">
        <v>0</v>
      </c>
      <c r="R147" s="46">
        <f t="shared" si="12"/>
        <v>23413.5</v>
      </c>
      <c r="S147" s="75">
        <v>55</v>
      </c>
    </row>
    <row r="148" spans="1:19" x14ac:dyDescent="0.25">
      <c r="A148" s="52">
        <v>99</v>
      </c>
      <c r="B148" s="67" t="s">
        <v>177</v>
      </c>
      <c r="C148" s="68">
        <v>322</v>
      </c>
      <c r="D148" s="69">
        <v>42410</v>
      </c>
      <c r="E148" s="42" t="s">
        <v>66</v>
      </c>
      <c r="F148" s="42" t="s">
        <v>67</v>
      </c>
      <c r="G148" s="70">
        <v>51</v>
      </c>
      <c r="H148" s="70">
        <v>51</v>
      </c>
      <c r="I148" s="71">
        <v>1150.5999999999999</v>
      </c>
      <c r="J148" s="72">
        <v>24</v>
      </c>
      <c r="K148" s="68">
        <v>17</v>
      </c>
      <c r="L148" s="68">
        <v>7</v>
      </c>
      <c r="M148" s="73">
        <v>884.1</v>
      </c>
      <c r="N148" s="74">
        <v>506.2</v>
      </c>
      <c r="O148" s="74">
        <v>377.9</v>
      </c>
      <c r="P148" s="46">
        <f t="shared" si="16"/>
        <v>48625.5</v>
      </c>
      <c r="Q148" s="46">
        <v>0</v>
      </c>
      <c r="R148" s="46">
        <f t="shared" si="12"/>
        <v>48625.5</v>
      </c>
      <c r="S148" s="75">
        <v>55</v>
      </c>
    </row>
    <row r="149" spans="1:19" x14ac:dyDescent="0.25">
      <c r="A149" s="52">
        <v>100</v>
      </c>
      <c r="B149" s="39" t="s">
        <v>178</v>
      </c>
      <c r="C149" s="68">
        <v>713</v>
      </c>
      <c r="D149" s="69" t="s">
        <v>179</v>
      </c>
      <c r="E149" s="42" t="s">
        <v>66</v>
      </c>
      <c r="F149" s="42" t="s">
        <v>67</v>
      </c>
      <c r="G149" s="70">
        <v>36</v>
      </c>
      <c r="H149" s="70">
        <v>36</v>
      </c>
      <c r="I149" s="71">
        <v>591.6</v>
      </c>
      <c r="J149" s="72">
        <v>19</v>
      </c>
      <c r="K149" s="68">
        <v>15</v>
      </c>
      <c r="L149" s="68">
        <v>4</v>
      </c>
      <c r="M149" s="73">
        <v>569.20000000000005</v>
      </c>
      <c r="N149" s="74">
        <v>437.1</v>
      </c>
      <c r="O149" s="74">
        <v>132.1</v>
      </c>
      <c r="P149" s="46">
        <f t="shared" si="16"/>
        <v>31306.000000000004</v>
      </c>
      <c r="Q149" s="46">
        <v>0</v>
      </c>
      <c r="R149" s="46">
        <f t="shared" si="12"/>
        <v>31306.000000000004</v>
      </c>
      <c r="S149" s="75">
        <v>55</v>
      </c>
    </row>
    <row r="150" spans="1:19" x14ac:dyDescent="0.25">
      <c r="A150" s="52">
        <v>101</v>
      </c>
      <c r="B150" s="67" t="s">
        <v>180</v>
      </c>
      <c r="C150" s="68">
        <v>834</v>
      </c>
      <c r="D150" s="69">
        <v>42464</v>
      </c>
      <c r="E150" s="42" t="s">
        <v>66</v>
      </c>
      <c r="F150" s="42" t="s">
        <v>67</v>
      </c>
      <c r="G150" s="70">
        <v>28</v>
      </c>
      <c r="H150" s="70">
        <v>28</v>
      </c>
      <c r="I150" s="71">
        <v>481.9</v>
      </c>
      <c r="J150" s="72">
        <v>10</v>
      </c>
      <c r="K150" s="68">
        <v>8</v>
      </c>
      <c r="L150" s="68">
        <v>2</v>
      </c>
      <c r="M150" s="73">
        <v>310.89999999999998</v>
      </c>
      <c r="N150" s="74">
        <v>233.6</v>
      </c>
      <c r="O150" s="74">
        <v>77.3</v>
      </c>
      <c r="P150" s="46">
        <f t="shared" si="16"/>
        <v>17099.5</v>
      </c>
      <c r="Q150" s="46">
        <v>0</v>
      </c>
      <c r="R150" s="46">
        <f t="shared" si="12"/>
        <v>17099.5</v>
      </c>
      <c r="S150" s="75">
        <v>55</v>
      </c>
    </row>
    <row r="151" spans="1:19" x14ac:dyDescent="0.25">
      <c r="A151" s="52">
        <v>102</v>
      </c>
      <c r="B151" s="67" t="s">
        <v>181</v>
      </c>
      <c r="C151" s="68">
        <v>835</v>
      </c>
      <c r="D151" s="69">
        <v>42464</v>
      </c>
      <c r="E151" s="42" t="s">
        <v>66</v>
      </c>
      <c r="F151" s="42" t="s">
        <v>67</v>
      </c>
      <c r="G151" s="70">
        <v>34</v>
      </c>
      <c r="H151" s="70">
        <v>34</v>
      </c>
      <c r="I151" s="71">
        <v>528.1</v>
      </c>
      <c r="J151" s="72">
        <v>15</v>
      </c>
      <c r="K151" s="68">
        <v>8</v>
      </c>
      <c r="L151" s="68">
        <v>7</v>
      </c>
      <c r="M151" s="73">
        <v>528.1</v>
      </c>
      <c r="N151" s="74">
        <v>264.10000000000002</v>
      </c>
      <c r="O151" s="74">
        <v>264</v>
      </c>
      <c r="P151" s="46">
        <f t="shared" si="16"/>
        <v>29045.5</v>
      </c>
      <c r="Q151" s="46">
        <v>0</v>
      </c>
      <c r="R151" s="46">
        <f t="shared" si="12"/>
        <v>29045.5</v>
      </c>
      <c r="S151" s="75">
        <v>55</v>
      </c>
    </row>
    <row r="152" spans="1:19" x14ac:dyDescent="0.25">
      <c r="A152" s="52">
        <v>103</v>
      </c>
      <c r="B152" s="39" t="s">
        <v>182</v>
      </c>
      <c r="C152" s="68">
        <v>836</v>
      </c>
      <c r="D152" s="69">
        <v>42464</v>
      </c>
      <c r="E152" s="42" t="s">
        <v>66</v>
      </c>
      <c r="F152" s="42" t="s">
        <v>67</v>
      </c>
      <c r="G152" s="70">
        <v>16</v>
      </c>
      <c r="H152" s="70">
        <v>16</v>
      </c>
      <c r="I152" s="71">
        <v>507.5</v>
      </c>
      <c r="J152" s="72">
        <v>8</v>
      </c>
      <c r="K152" s="68">
        <v>5</v>
      </c>
      <c r="L152" s="68">
        <v>3</v>
      </c>
      <c r="M152" s="73">
        <v>340.4</v>
      </c>
      <c r="N152" s="74">
        <v>206.6</v>
      </c>
      <c r="O152" s="74">
        <v>133.80000000000001</v>
      </c>
      <c r="P152" s="46">
        <f t="shared" si="16"/>
        <v>18722</v>
      </c>
      <c r="Q152" s="46">
        <v>0</v>
      </c>
      <c r="R152" s="46">
        <f t="shared" si="12"/>
        <v>18722</v>
      </c>
      <c r="S152" s="75">
        <v>55</v>
      </c>
    </row>
    <row r="153" spans="1:19" x14ac:dyDescent="0.25">
      <c r="A153" s="52">
        <v>104</v>
      </c>
      <c r="B153" s="39" t="s">
        <v>183</v>
      </c>
      <c r="C153" s="68">
        <v>837</v>
      </c>
      <c r="D153" s="69">
        <v>42464</v>
      </c>
      <c r="E153" s="42" t="s">
        <v>66</v>
      </c>
      <c r="F153" s="42" t="s">
        <v>67</v>
      </c>
      <c r="G153" s="70">
        <v>23</v>
      </c>
      <c r="H153" s="70">
        <v>23</v>
      </c>
      <c r="I153" s="71">
        <v>419.3</v>
      </c>
      <c r="J153" s="72">
        <v>11</v>
      </c>
      <c r="K153" s="68">
        <v>9</v>
      </c>
      <c r="L153" s="68">
        <v>2</v>
      </c>
      <c r="M153" s="73">
        <v>419.3</v>
      </c>
      <c r="N153" s="74">
        <v>327</v>
      </c>
      <c r="O153" s="74">
        <v>92.3</v>
      </c>
      <c r="P153" s="46">
        <f t="shared" si="16"/>
        <v>23061.5</v>
      </c>
      <c r="Q153" s="46">
        <v>0</v>
      </c>
      <c r="R153" s="46">
        <f t="shared" si="12"/>
        <v>23061.5</v>
      </c>
      <c r="S153" s="75">
        <v>55</v>
      </c>
    </row>
    <row r="154" spans="1:19" x14ac:dyDescent="0.25">
      <c r="A154" s="52">
        <v>105</v>
      </c>
      <c r="B154" s="128" t="s">
        <v>184</v>
      </c>
      <c r="C154" s="129">
        <v>936</v>
      </c>
      <c r="D154" s="69">
        <v>42472</v>
      </c>
      <c r="E154" s="42" t="s">
        <v>66</v>
      </c>
      <c r="F154" s="42" t="s">
        <v>67</v>
      </c>
      <c r="G154" s="70">
        <v>29</v>
      </c>
      <c r="H154" s="70">
        <v>29</v>
      </c>
      <c r="I154" s="71">
        <v>526.1</v>
      </c>
      <c r="J154" s="72">
        <v>16</v>
      </c>
      <c r="K154" s="68">
        <v>12</v>
      </c>
      <c r="L154" s="68">
        <v>4</v>
      </c>
      <c r="M154" s="73">
        <v>501.1</v>
      </c>
      <c r="N154" s="74">
        <v>365.6</v>
      </c>
      <c r="O154" s="74">
        <v>135.5</v>
      </c>
      <c r="P154" s="46">
        <f t="shared" si="16"/>
        <v>27560.5</v>
      </c>
      <c r="Q154" s="46">
        <v>0</v>
      </c>
      <c r="R154" s="46">
        <f t="shared" si="12"/>
        <v>27560.5</v>
      </c>
      <c r="S154" s="75">
        <v>55</v>
      </c>
    </row>
    <row r="155" spans="1:19" ht="30" x14ac:dyDescent="0.25">
      <c r="A155" s="32">
        <v>106</v>
      </c>
      <c r="B155" s="39" t="s">
        <v>185</v>
      </c>
      <c r="C155" s="68">
        <v>935</v>
      </c>
      <c r="D155" s="69">
        <v>42472</v>
      </c>
      <c r="E155" s="42" t="s">
        <v>66</v>
      </c>
      <c r="F155" s="42" t="s">
        <v>67</v>
      </c>
      <c r="G155" s="70">
        <v>16</v>
      </c>
      <c r="H155" s="70">
        <v>16</v>
      </c>
      <c r="I155" s="71">
        <v>514.5</v>
      </c>
      <c r="J155" s="72">
        <v>7</v>
      </c>
      <c r="K155" s="68">
        <v>1</v>
      </c>
      <c r="L155" s="68">
        <v>6</v>
      </c>
      <c r="M155" s="73">
        <v>377.2</v>
      </c>
      <c r="N155" s="74">
        <v>50.8</v>
      </c>
      <c r="O155" s="74">
        <v>326.2</v>
      </c>
      <c r="P155" s="46">
        <f t="shared" si="16"/>
        <v>20746</v>
      </c>
      <c r="Q155" s="46">
        <v>0</v>
      </c>
      <c r="R155" s="46">
        <f t="shared" si="12"/>
        <v>20746</v>
      </c>
      <c r="S155" s="75">
        <v>55</v>
      </c>
    </row>
    <row r="156" spans="1:19" x14ac:dyDescent="0.25">
      <c r="A156" s="52">
        <v>107</v>
      </c>
      <c r="B156" s="67" t="s">
        <v>186</v>
      </c>
      <c r="C156" s="129">
        <v>1148</v>
      </c>
      <c r="D156" s="130">
        <v>42489</v>
      </c>
      <c r="E156" s="42" t="s">
        <v>66</v>
      </c>
      <c r="F156" s="42" t="s">
        <v>67</v>
      </c>
      <c r="G156" s="70">
        <v>22</v>
      </c>
      <c r="H156" s="70">
        <v>22</v>
      </c>
      <c r="I156" s="71">
        <v>420.5</v>
      </c>
      <c r="J156" s="72">
        <v>10</v>
      </c>
      <c r="K156" s="68">
        <v>6</v>
      </c>
      <c r="L156" s="68">
        <v>4</v>
      </c>
      <c r="M156" s="73">
        <v>420.5</v>
      </c>
      <c r="N156" s="74">
        <v>218.9</v>
      </c>
      <c r="O156" s="74">
        <v>200.6</v>
      </c>
      <c r="P156" s="46">
        <f t="shared" si="16"/>
        <v>23127.5</v>
      </c>
      <c r="Q156" s="46">
        <v>0</v>
      </c>
      <c r="R156" s="46">
        <f t="shared" si="12"/>
        <v>23127.5</v>
      </c>
      <c r="S156" s="75">
        <v>55</v>
      </c>
    </row>
    <row r="157" spans="1:19" x14ac:dyDescent="0.25">
      <c r="A157" s="32">
        <v>108</v>
      </c>
      <c r="B157" s="111" t="s">
        <v>187</v>
      </c>
      <c r="C157" s="129">
        <v>1554</v>
      </c>
      <c r="D157" s="130">
        <v>42523</v>
      </c>
      <c r="E157" s="42" t="s">
        <v>66</v>
      </c>
      <c r="F157" s="42" t="s">
        <v>67</v>
      </c>
      <c r="G157" s="70">
        <v>43</v>
      </c>
      <c r="H157" s="70">
        <v>43</v>
      </c>
      <c r="I157" s="71">
        <v>571.4</v>
      </c>
      <c r="J157" s="72">
        <v>15</v>
      </c>
      <c r="K157" s="68">
        <v>10</v>
      </c>
      <c r="L157" s="68">
        <v>5</v>
      </c>
      <c r="M157" s="73">
        <v>571.4</v>
      </c>
      <c r="N157" s="74">
        <v>243.3</v>
      </c>
      <c r="O157" s="74">
        <v>328.1</v>
      </c>
      <c r="P157" s="46">
        <f t="shared" si="16"/>
        <v>31427</v>
      </c>
      <c r="Q157" s="46">
        <v>0</v>
      </c>
      <c r="R157" s="46">
        <f t="shared" si="12"/>
        <v>31427</v>
      </c>
      <c r="S157" s="75">
        <v>55</v>
      </c>
    </row>
    <row r="158" spans="1:19" x14ac:dyDescent="0.25">
      <c r="A158" s="52">
        <v>109</v>
      </c>
      <c r="B158" s="67" t="s">
        <v>188</v>
      </c>
      <c r="C158" s="129">
        <v>1555</v>
      </c>
      <c r="D158" s="130">
        <v>42523</v>
      </c>
      <c r="E158" s="42" t="s">
        <v>66</v>
      </c>
      <c r="F158" s="42" t="s">
        <v>67</v>
      </c>
      <c r="G158" s="70">
        <v>33</v>
      </c>
      <c r="H158" s="70">
        <v>33</v>
      </c>
      <c r="I158" s="71">
        <v>500.9</v>
      </c>
      <c r="J158" s="72">
        <v>16</v>
      </c>
      <c r="K158" s="68">
        <v>7</v>
      </c>
      <c r="L158" s="68">
        <v>9</v>
      </c>
      <c r="M158" s="73">
        <v>500.9</v>
      </c>
      <c r="N158" s="74">
        <v>214.8</v>
      </c>
      <c r="O158" s="74">
        <v>286.10000000000002</v>
      </c>
      <c r="P158" s="46">
        <f t="shared" si="16"/>
        <v>27549.5</v>
      </c>
      <c r="Q158" s="46">
        <v>0</v>
      </c>
      <c r="R158" s="46">
        <f t="shared" si="12"/>
        <v>27549.5</v>
      </c>
      <c r="S158" s="75">
        <v>55</v>
      </c>
    </row>
    <row r="159" spans="1:19" x14ac:dyDescent="0.25">
      <c r="A159" s="32">
        <v>110</v>
      </c>
      <c r="B159" s="67" t="s">
        <v>189</v>
      </c>
      <c r="C159" s="129">
        <v>2007</v>
      </c>
      <c r="D159" s="130">
        <v>42557</v>
      </c>
      <c r="E159" s="42" t="s">
        <v>66</v>
      </c>
      <c r="F159" s="42" t="s">
        <v>67</v>
      </c>
      <c r="G159" s="70">
        <v>25</v>
      </c>
      <c r="H159" s="70">
        <v>25</v>
      </c>
      <c r="I159" s="71">
        <v>422.2</v>
      </c>
      <c r="J159" s="72">
        <v>12</v>
      </c>
      <c r="K159" s="68">
        <v>4</v>
      </c>
      <c r="L159" s="68">
        <v>8</v>
      </c>
      <c r="M159" s="73">
        <v>371.8</v>
      </c>
      <c r="N159" s="74">
        <v>151.80000000000001</v>
      </c>
      <c r="O159" s="74">
        <v>220</v>
      </c>
      <c r="P159" s="46">
        <f t="shared" si="16"/>
        <v>20449</v>
      </c>
      <c r="Q159" s="46">
        <v>0</v>
      </c>
      <c r="R159" s="46">
        <f t="shared" si="12"/>
        <v>20449</v>
      </c>
      <c r="S159" s="75">
        <v>55</v>
      </c>
    </row>
    <row r="160" spans="1:19" x14ac:dyDescent="0.25">
      <c r="A160" s="52">
        <v>111</v>
      </c>
      <c r="B160" s="67" t="s">
        <v>190</v>
      </c>
      <c r="C160" s="129">
        <v>2067</v>
      </c>
      <c r="D160" s="130">
        <v>42562</v>
      </c>
      <c r="E160" s="42" t="s">
        <v>66</v>
      </c>
      <c r="F160" s="42" t="s">
        <v>67</v>
      </c>
      <c r="G160" s="70">
        <v>34</v>
      </c>
      <c r="H160" s="70">
        <v>34</v>
      </c>
      <c r="I160" s="71">
        <v>502.7</v>
      </c>
      <c r="J160" s="72">
        <v>15</v>
      </c>
      <c r="K160" s="68">
        <v>11</v>
      </c>
      <c r="L160" s="68">
        <v>4</v>
      </c>
      <c r="M160" s="73">
        <v>476.6</v>
      </c>
      <c r="N160" s="74">
        <v>343.1</v>
      </c>
      <c r="O160" s="74">
        <v>133.5</v>
      </c>
      <c r="P160" s="46">
        <f t="shared" si="16"/>
        <v>26213</v>
      </c>
      <c r="Q160" s="46">
        <v>0</v>
      </c>
      <c r="R160" s="46">
        <f t="shared" si="12"/>
        <v>26213</v>
      </c>
      <c r="S160" s="75">
        <v>55</v>
      </c>
    </row>
    <row r="161" spans="1:19" x14ac:dyDescent="0.25">
      <c r="A161" s="32">
        <v>112</v>
      </c>
      <c r="B161" s="67" t="s">
        <v>191</v>
      </c>
      <c r="C161" s="129">
        <v>2065</v>
      </c>
      <c r="D161" s="130">
        <v>42562</v>
      </c>
      <c r="E161" s="42" t="s">
        <v>66</v>
      </c>
      <c r="F161" s="42" t="s">
        <v>67</v>
      </c>
      <c r="G161" s="70">
        <v>24</v>
      </c>
      <c r="H161" s="70">
        <v>24</v>
      </c>
      <c r="I161" s="71">
        <v>409.7</v>
      </c>
      <c r="J161" s="72">
        <v>10</v>
      </c>
      <c r="K161" s="68">
        <v>4</v>
      </c>
      <c r="L161" s="68">
        <v>6</v>
      </c>
      <c r="M161" s="73">
        <v>409.7</v>
      </c>
      <c r="N161" s="74">
        <v>131.1</v>
      </c>
      <c r="O161" s="74">
        <v>278.60000000000002</v>
      </c>
      <c r="P161" s="46">
        <f t="shared" si="16"/>
        <v>22533.5</v>
      </c>
      <c r="Q161" s="46">
        <v>0</v>
      </c>
      <c r="R161" s="46">
        <f t="shared" si="12"/>
        <v>22533.5</v>
      </c>
      <c r="S161" s="75">
        <v>55</v>
      </c>
    </row>
    <row r="162" spans="1:19" x14ac:dyDescent="0.25">
      <c r="A162" s="52">
        <v>113</v>
      </c>
      <c r="B162" s="67" t="s">
        <v>192</v>
      </c>
      <c r="C162" s="129">
        <v>2066</v>
      </c>
      <c r="D162" s="130">
        <v>42562</v>
      </c>
      <c r="E162" s="42" t="s">
        <v>66</v>
      </c>
      <c r="F162" s="42" t="s">
        <v>67</v>
      </c>
      <c r="G162" s="70">
        <v>16</v>
      </c>
      <c r="H162" s="70">
        <v>16</v>
      </c>
      <c r="I162" s="71">
        <v>414.7</v>
      </c>
      <c r="J162" s="72">
        <v>11</v>
      </c>
      <c r="K162" s="68">
        <v>9</v>
      </c>
      <c r="L162" s="68">
        <v>2</v>
      </c>
      <c r="M162" s="73">
        <v>414.7</v>
      </c>
      <c r="N162" s="74">
        <v>320.60000000000002</v>
      </c>
      <c r="O162" s="74">
        <v>94.1</v>
      </c>
      <c r="P162" s="46">
        <f t="shared" si="16"/>
        <v>22808.5</v>
      </c>
      <c r="Q162" s="46">
        <v>0</v>
      </c>
      <c r="R162" s="46">
        <f t="shared" si="12"/>
        <v>22808.5</v>
      </c>
      <c r="S162" s="75">
        <v>55</v>
      </c>
    </row>
    <row r="163" spans="1:19" x14ac:dyDescent="0.25">
      <c r="A163" s="32">
        <v>114</v>
      </c>
      <c r="B163" s="67" t="s">
        <v>193</v>
      </c>
      <c r="C163" s="129">
        <v>2100</v>
      </c>
      <c r="D163" s="130">
        <v>42197</v>
      </c>
      <c r="E163" s="42" t="s">
        <v>66</v>
      </c>
      <c r="F163" s="42" t="s">
        <v>67</v>
      </c>
      <c r="G163" s="70">
        <v>34</v>
      </c>
      <c r="H163" s="70">
        <v>34</v>
      </c>
      <c r="I163" s="71">
        <v>517.9</v>
      </c>
      <c r="J163" s="72">
        <v>16</v>
      </c>
      <c r="K163" s="68">
        <v>24</v>
      </c>
      <c r="L163" s="68">
        <v>10</v>
      </c>
      <c r="M163" s="73">
        <v>504.4</v>
      </c>
      <c r="N163" s="74">
        <v>367.8</v>
      </c>
      <c r="O163" s="74">
        <v>136.6</v>
      </c>
      <c r="P163" s="46">
        <f t="shared" si="16"/>
        <v>27742</v>
      </c>
      <c r="Q163" s="46">
        <v>0</v>
      </c>
      <c r="R163" s="46">
        <f t="shared" si="12"/>
        <v>27742</v>
      </c>
      <c r="S163" s="75">
        <v>55</v>
      </c>
    </row>
    <row r="164" spans="1:19" ht="15.75" x14ac:dyDescent="0.25">
      <c r="A164" s="131" t="s">
        <v>194</v>
      </c>
      <c r="B164" s="132"/>
      <c r="C164" s="132"/>
      <c r="D164" s="132"/>
      <c r="E164" s="132"/>
      <c r="F164" s="133"/>
      <c r="G164" s="59" t="s">
        <v>49</v>
      </c>
      <c r="H164" s="59">
        <f>SUM(H50:H163)</f>
        <v>3463</v>
      </c>
      <c r="I164" s="134" t="s">
        <v>49</v>
      </c>
      <c r="J164" s="135">
        <f t="shared" ref="J164:P164" si="17">SUM(J50:J163)</f>
        <v>1557</v>
      </c>
      <c r="K164" s="136">
        <f t="shared" si="17"/>
        <v>999</v>
      </c>
      <c r="L164" s="136">
        <f t="shared" si="17"/>
        <v>576</v>
      </c>
      <c r="M164" s="134">
        <f t="shared" si="17"/>
        <v>52505.899999999987</v>
      </c>
      <c r="N164" s="134">
        <f t="shared" si="17"/>
        <v>31784.599999999991</v>
      </c>
      <c r="O164" s="134">
        <f t="shared" si="17"/>
        <v>20717.099999999991</v>
      </c>
      <c r="P164" s="61">
        <f>SUM(P50:P163)</f>
        <v>2885509</v>
      </c>
      <c r="Q164" s="61">
        <f>SUM(Q50:Q143)</f>
        <v>228050</v>
      </c>
      <c r="R164" s="61">
        <f>P164-Q164</f>
        <v>2657459</v>
      </c>
      <c r="S164" s="62" t="s">
        <v>49</v>
      </c>
    </row>
    <row r="165" spans="1:19" ht="15.75" x14ac:dyDescent="0.25">
      <c r="A165" s="131" t="s">
        <v>195</v>
      </c>
      <c r="B165" s="132"/>
      <c r="C165" s="132"/>
      <c r="D165" s="132"/>
      <c r="E165" s="132"/>
      <c r="F165" s="133"/>
      <c r="G165" s="59" t="s">
        <v>49</v>
      </c>
      <c r="H165" s="59">
        <f>H164+H48+H38+H25</f>
        <v>3966</v>
      </c>
      <c r="I165" s="134" t="s">
        <v>49</v>
      </c>
      <c r="J165" s="135">
        <f t="shared" ref="J165:R165" si="18">J164+J48+J38+J25</f>
        <v>1786</v>
      </c>
      <c r="K165" s="136">
        <f t="shared" si="18"/>
        <v>1127</v>
      </c>
      <c r="L165" s="136">
        <f t="shared" si="18"/>
        <v>677</v>
      </c>
      <c r="M165" s="134">
        <f t="shared" si="18"/>
        <v>60270.899999999987</v>
      </c>
      <c r="N165" s="134">
        <f t="shared" si="18"/>
        <v>35705.299999999996</v>
      </c>
      <c r="O165" s="134">
        <f t="shared" si="18"/>
        <v>24228.399999999991</v>
      </c>
      <c r="P165" s="134">
        <f t="shared" si="18"/>
        <v>3299286.5</v>
      </c>
      <c r="Q165" s="61">
        <f t="shared" si="18"/>
        <v>636585.69999999995</v>
      </c>
      <c r="R165" s="61">
        <f t="shared" si="18"/>
        <v>2662700.7999999998</v>
      </c>
      <c r="S165" s="62" t="s">
        <v>49</v>
      </c>
    </row>
    <row r="166" spans="1:19" x14ac:dyDescent="0.25">
      <c r="A166" s="137"/>
      <c r="B166" s="138"/>
      <c r="C166" s="139"/>
      <c r="D166" s="140"/>
      <c r="E166" s="141"/>
      <c r="F166" s="140"/>
      <c r="G166" s="141"/>
      <c r="H166" s="141"/>
      <c r="I166" s="142"/>
      <c r="J166" s="143"/>
      <c r="K166" s="144"/>
      <c r="L166" s="144"/>
      <c r="M166" s="144"/>
      <c r="N166" s="144"/>
      <c r="O166" s="144"/>
      <c r="P166" s="142"/>
      <c r="Q166" s="144"/>
      <c r="R166" s="144"/>
      <c r="S166" s="142"/>
    </row>
    <row r="167" spans="1:19" x14ac:dyDescent="0.25">
      <c r="A167" s="137"/>
      <c r="B167" s="138"/>
      <c r="C167" s="139"/>
      <c r="D167" s="140"/>
      <c r="E167" s="141"/>
      <c r="F167" s="140"/>
      <c r="G167" s="141"/>
      <c r="H167" s="141" t="s">
        <v>196</v>
      </c>
      <c r="I167" s="142"/>
      <c r="J167" s="143"/>
      <c r="K167" s="144"/>
      <c r="L167" s="144"/>
      <c r="M167" s="144"/>
      <c r="N167" s="144"/>
      <c r="O167" s="144"/>
      <c r="P167" s="142"/>
      <c r="Q167" s="144"/>
      <c r="R167" s="144"/>
      <c r="S167" s="142"/>
    </row>
  </sheetData>
  <mergeCells count="32">
    <mergeCell ref="A15:C15"/>
    <mergeCell ref="B26:C26"/>
    <mergeCell ref="B38:F38"/>
    <mergeCell ref="B48:F48"/>
    <mergeCell ref="A164:F164"/>
    <mergeCell ref="A165:F165"/>
    <mergeCell ref="C10:C13"/>
    <mergeCell ref="D10:D13"/>
    <mergeCell ref="K10:K12"/>
    <mergeCell ref="L10:L12"/>
    <mergeCell ref="N10:N12"/>
    <mergeCell ref="O10:O12"/>
    <mergeCell ref="M8:O8"/>
    <mergeCell ref="P8:R8"/>
    <mergeCell ref="S8:S12"/>
    <mergeCell ref="J9:J12"/>
    <mergeCell ref="K9:L9"/>
    <mergeCell ref="M9:M12"/>
    <mergeCell ref="N9:O9"/>
    <mergeCell ref="P9:P12"/>
    <mergeCell ref="Q9:Q12"/>
    <mergeCell ref="R9:R12"/>
    <mergeCell ref="A7:S7"/>
    <mergeCell ref="A8:A13"/>
    <mergeCell ref="B8:B13"/>
    <mergeCell ref="C8:D9"/>
    <mergeCell ref="E8:E13"/>
    <mergeCell ref="F8:F13"/>
    <mergeCell ref="G8:G12"/>
    <mergeCell ref="H8:H12"/>
    <mergeCell ref="I8:I12"/>
    <mergeCell ref="J8:L8"/>
  </mergeCells>
  <pageMargins left="0.78740157480314965" right="0.78740157480314965" top="0.98425196850393704" bottom="0.5905511811023621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2016-08-08T08:30:19Z</dcterms:modified>
</cp:coreProperties>
</file>