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ryevaES.KIOAD\Documents\Программа Управление имуществом\На сайт 06.12.2023 МП УИ\"/>
    </mc:Choice>
  </mc:AlternateContent>
  <xr:revisionPtr revIDLastSave="0" documentId="13_ncr:1_{5C8C4D53-5962-4893-9B8A-C4216D5BAA6D}" xr6:coauthVersionLast="47" xr6:coauthVersionMax="47" xr10:uidLastSave="{00000000-0000-0000-0000-000000000000}"/>
  <bookViews>
    <workbookView xWindow="-120" yWindow="-120" windowWidth="29040" windowHeight="15840" xr2:uid="{DB734FE6-1400-4460-92EE-BE07C0CF234C}"/>
  </bookViews>
  <sheets>
    <sheet name="План" sheetId="5" r:id="rId1"/>
    <sheet name="2023" sheetId="7" r:id="rId2"/>
    <sheet name="2024-2026" sheetId="6" r:id="rId3"/>
    <sheet name="Лист1" sheetId="8" r:id="rId4"/>
  </sheets>
  <definedNames>
    <definedName name="_xlnm._FilterDatabase" localSheetId="1" hidden="1">'2023'!$A$7:$E$116</definedName>
    <definedName name="_xlnm._FilterDatabase" localSheetId="2" hidden="1">'2024-2026'!$A$14:$K$41</definedName>
    <definedName name="_xlnm.Print_Area" localSheetId="0">План!$A$1:$M$46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5" l="1"/>
  <c r="K50" i="5"/>
  <c r="E9" i="8" l="1"/>
  <c r="E8" i="8"/>
  <c r="E7" i="8"/>
  <c r="E6" i="8" s="1"/>
  <c r="K6" i="8"/>
  <c r="J6" i="8"/>
  <c r="I6" i="8"/>
  <c r="H6" i="8"/>
  <c r="G6" i="8"/>
  <c r="F6" i="8"/>
  <c r="G88" i="5"/>
  <c r="G81" i="5"/>
  <c r="E117" i="7" l="1"/>
  <c r="G29" i="5"/>
  <c r="H29" i="5"/>
  <c r="I29" i="5"/>
  <c r="J29" i="5"/>
  <c r="K29" i="5"/>
  <c r="F29" i="5"/>
  <c r="H42" i="6"/>
  <c r="I42" i="6"/>
  <c r="G42" i="6"/>
  <c r="G50" i="5"/>
  <c r="H50" i="5"/>
  <c r="I50" i="5"/>
  <c r="F50" i="5"/>
  <c r="E32" i="5"/>
  <c r="E30" i="5"/>
  <c r="E31" i="5"/>
  <c r="I57" i="5" l="1"/>
  <c r="I14" i="5"/>
  <c r="F57" i="5"/>
  <c r="F14" i="5"/>
  <c r="H57" i="5"/>
  <c r="H14" i="5"/>
  <c r="K57" i="5"/>
  <c r="K14" i="5"/>
  <c r="G57" i="5"/>
  <c r="G14" i="5"/>
  <c r="J57" i="5"/>
  <c r="J14" i="5"/>
  <c r="E29" i="5"/>
  <c r="E57" i="5" l="1"/>
  <c r="E14" i="5"/>
  <c r="E46" i="5"/>
  <c r="E43" i="5" s="1"/>
  <c r="E45" i="5"/>
  <c r="E44" i="5"/>
  <c r="K43" i="5"/>
  <c r="K40" i="5" s="1"/>
  <c r="J43" i="5"/>
  <c r="J40" i="5" s="1"/>
  <c r="I43" i="5"/>
  <c r="I40" i="5" s="1"/>
  <c r="H43" i="5"/>
  <c r="H40" i="5" s="1"/>
  <c r="G43" i="5"/>
  <c r="F43" i="5"/>
  <c r="F40" i="5" s="1"/>
  <c r="K42" i="5"/>
  <c r="J42" i="5"/>
  <c r="I42" i="5"/>
  <c r="I39" i="5" s="1"/>
  <c r="H42" i="5"/>
  <c r="H39" i="5" s="1"/>
  <c r="G42" i="5"/>
  <c r="G39" i="5" s="1"/>
  <c r="F42" i="5"/>
  <c r="F39" i="5" s="1"/>
  <c r="E37" i="5"/>
  <c r="E36" i="5" s="1"/>
  <c r="E34" i="5" s="1"/>
  <c r="E33" i="5" s="1"/>
  <c r="K36" i="5"/>
  <c r="K34" i="5" s="1"/>
  <c r="J36" i="5"/>
  <c r="J34" i="5" s="1"/>
  <c r="J33" i="5" s="1"/>
  <c r="I36" i="5"/>
  <c r="I34" i="5" s="1"/>
  <c r="I33" i="5" s="1"/>
  <c r="H36" i="5"/>
  <c r="H34" i="5" s="1"/>
  <c r="H33" i="5" s="1"/>
  <c r="G36" i="5"/>
  <c r="G34" i="5" s="1"/>
  <c r="F36" i="5"/>
  <c r="F34" i="5" s="1"/>
  <c r="E28" i="5"/>
  <c r="E27" i="5"/>
  <c r="E26" i="5"/>
  <c r="E25" i="5"/>
  <c r="E24" i="5"/>
  <c r="E23" i="5"/>
  <c r="E22" i="5"/>
  <c r="E21" i="5"/>
  <c r="E20" i="5"/>
  <c r="E19" i="5"/>
  <c r="K18" i="5"/>
  <c r="J18" i="5"/>
  <c r="I18" i="5"/>
  <c r="H18" i="5"/>
  <c r="G18" i="5"/>
  <c r="F18" i="5"/>
  <c r="I8" i="5" l="1"/>
  <c r="I56" i="5" s="1"/>
  <c r="G78" i="5" s="1"/>
  <c r="I13" i="5"/>
  <c r="J8" i="5"/>
  <c r="J56" i="5" s="1"/>
  <c r="G79" i="5" s="1"/>
  <c r="J13" i="5"/>
  <c r="K8" i="5"/>
  <c r="K56" i="5" s="1"/>
  <c r="G80" i="5" s="1"/>
  <c r="K13" i="5"/>
  <c r="F8" i="5"/>
  <c r="F56" i="5" s="1"/>
  <c r="G75" i="5" s="1"/>
  <c r="F13" i="5"/>
  <c r="H8" i="5"/>
  <c r="H56" i="5" s="1"/>
  <c r="G77" i="5" s="1"/>
  <c r="H13" i="5"/>
  <c r="F16" i="5"/>
  <c r="F15" i="5" s="1"/>
  <c r="F12" i="5"/>
  <c r="F11" i="5" s="1"/>
  <c r="J16" i="5"/>
  <c r="J15" i="5" s="1"/>
  <c r="G16" i="5"/>
  <c r="G7" i="5" s="1"/>
  <c r="G55" i="5" s="1"/>
  <c r="G12" i="5"/>
  <c r="H16" i="5"/>
  <c r="H7" i="5" s="1"/>
  <c r="H12" i="5"/>
  <c r="K16" i="5"/>
  <c r="K15" i="5" s="1"/>
  <c r="I16" i="5"/>
  <c r="I7" i="5" s="1"/>
  <c r="I12" i="5"/>
  <c r="H41" i="5"/>
  <c r="E42" i="5"/>
  <c r="E39" i="5" s="1"/>
  <c r="F33" i="5"/>
  <c r="F38" i="5"/>
  <c r="J41" i="5"/>
  <c r="E18" i="5"/>
  <c r="G41" i="5"/>
  <c r="K41" i="5"/>
  <c r="H38" i="5"/>
  <c r="G40" i="5"/>
  <c r="G13" i="5" s="1"/>
  <c r="I41" i="5"/>
  <c r="J39" i="5"/>
  <c r="J38" i="5" s="1"/>
  <c r="F41" i="5"/>
  <c r="K39" i="5"/>
  <c r="K38" i="5" s="1"/>
  <c r="I38" i="5"/>
  <c r="G33" i="5"/>
  <c r="K33" i="5"/>
  <c r="E40" i="5"/>
  <c r="E13" i="5" s="1"/>
  <c r="I11" i="5" l="1"/>
  <c r="G15" i="5"/>
  <c r="H11" i="5"/>
  <c r="F7" i="5"/>
  <c r="F55" i="5" s="1"/>
  <c r="F54" i="5" s="1"/>
  <c r="K12" i="5"/>
  <c r="K11" i="5" s="1"/>
  <c r="G11" i="5"/>
  <c r="I15" i="5"/>
  <c r="E12" i="5"/>
  <c r="E11" i="5" s="1"/>
  <c r="J12" i="5"/>
  <c r="J11" i="5" s="1"/>
  <c r="G58" i="5"/>
  <c r="G69" i="5"/>
  <c r="H6" i="5"/>
  <c r="H55" i="5"/>
  <c r="I6" i="5"/>
  <c r="I55" i="5"/>
  <c r="E41" i="5"/>
  <c r="E16" i="5"/>
  <c r="K7" i="5"/>
  <c r="K55" i="5" s="1"/>
  <c r="J7" i="5"/>
  <c r="G38" i="5"/>
  <c r="G8" i="5"/>
  <c r="G56" i="5" s="1"/>
  <c r="G76" i="5" s="1"/>
  <c r="G74" i="5" s="1"/>
  <c r="E38" i="5"/>
  <c r="H15" i="5"/>
  <c r="F58" i="5" l="1"/>
  <c r="F59" i="5" s="1"/>
  <c r="G68" i="5"/>
  <c r="F6" i="5"/>
  <c r="G62" i="5"/>
  <c r="G54" i="5"/>
  <c r="G59" i="5"/>
  <c r="J6" i="5"/>
  <c r="J55" i="5"/>
  <c r="I58" i="5"/>
  <c r="I59" i="5" s="1"/>
  <c r="G71" i="5"/>
  <c r="G64" i="5" s="1"/>
  <c r="I54" i="5"/>
  <c r="K58" i="5"/>
  <c r="K59" i="5" s="1"/>
  <c r="G73" i="5"/>
  <c r="G66" i="5" s="1"/>
  <c r="K54" i="5"/>
  <c r="H54" i="5"/>
  <c r="H58" i="5"/>
  <c r="H59" i="5" s="1"/>
  <c r="G70" i="5"/>
  <c r="G63" i="5" s="1"/>
  <c r="G61" i="5"/>
  <c r="K6" i="5"/>
  <c r="G6" i="5"/>
  <c r="E8" i="5"/>
  <c r="E56" i="5" s="1"/>
  <c r="E7" i="5"/>
  <c r="E55" i="5" s="1"/>
  <c r="E15" i="5"/>
  <c r="J54" i="5" l="1"/>
  <c r="J58" i="5"/>
  <c r="J59" i="5" s="1"/>
  <c r="G72" i="5"/>
  <c r="G65" i="5" s="1"/>
  <c r="E54" i="5"/>
  <c r="E58" i="5"/>
  <c r="E59" i="5" s="1"/>
  <c r="E6" i="5"/>
  <c r="G67" i="5" l="1"/>
  <c r="G60" i="5" s="1"/>
</calcChain>
</file>

<file path=xl/sharedStrings.xml><?xml version="1.0" encoding="utf-8"?>
<sst xmlns="http://schemas.openxmlformats.org/spreadsheetml/2006/main" count="859" uniqueCount="232">
  <si>
    <t>№п/п</t>
  </si>
  <si>
    <t>Муниципальная программа, подпрограмма, основное мероприятие, проект, мероприятие</t>
  </si>
  <si>
    <t>Годы выполнения</t>
  </si>
  <si>
    <t>Объемы и источники финансирования (тыс. рублей)</t>
  </si>
  <si>
    <t>Соисполнители, участники</t>
  </si>
  <si>
    <t>по годам</t>
  </si>
  <si>
    <t>всего</t>
  </si>
  <si>
    <t>МП</t>
  </si>
  <si>
    <t>Муниципальная программа города Мурманска «Управление имуществом» на 2023-2028 годы</t>
  </si>
  <si>
    <t>2023 – 2028</t>
  </si>
  <si>
    <t>Всего</t>
  </si>
  <si>
    <t>МБ</t>
  </si>
  <si>
    <t>ОБ</t>
  </si>
  <si>
    <t>ФБ</t>
  </si>
  <si>
    <t>ВБ</t>
  </si>
  <si>
    <t xml:space="preserve">Подпрограмма 1 «Создание условий для эффективного использования муниципального имущества города Мурманска» </t>
  </si>
  <si>
    <t>ОМ 1.1</t>
  </si>
  <si>
    <t>Основное мероприятие: создание условий для использования имущества в целях решения вопросов местного значения</t>
  </si>
  <si>
    <t>приобретение жилых помещений для отнесения к специализированным жилым помещениям</t>
  </si>
  <si>
    <t>КИО</t>
  </si>
  <si>
    <t>мероприятия по обеспечению сохранности пустующих муниципальных помещений и нежилых зданий</t>
  </si>
  <si>
    <t>КИО, ЦКИМИ</t>
  </si>
  <si>
    <t>мероприятия, связанные с оформлением наследственных прав на выморочное имущество</t>
  </si>
  <si>
    <t>обеспечение изготовления технической документации на объекты недвижимости</t>
  </si>
  <si>
    <t>обеспечение проведения оценки рыночной стоимости, экспертизы оценки рыночной стоимости объектов муниципального, бесхозяйного и иного имущества</t>
  </si>
  <si>
    <t>модернизация программных комплексов по учету имущества и правоотношений</t>
  </si>
  <si>
    <t>обеспечение деятельности казенных учреждений</t>
  </si>
  <si>
    <t>внесение платы за жилищно-коммунальные услуги, оказанные уполномоченными юридическими лицами</t>
  </si>
  <si>
    <t>мероприятия по установке индивидуальных приборов учета в пустующих муниципальных помещениях, расположенных в многоквартирных домах города Мурманска</t>
  </si>
  <si>
    <t>ОМ 1.2</t>
  </si>
  <si>
    <t>Основное мероприятие: улучшение технических характеристик муниципальных зданий, строений, помещений и земельных участков</t>
  </si>
  <si>
    <t>ремонт муниципальных жилых и нежилых помещений, в том числе с изменением категории</t>
  </si>
  <si>
    <t>снос аварийных нежилых зданий, строений и сооружений</t>
  </si>
  <si>
    <t xml:space="preserve">Подпрограмма 2 «Реформирование и регулирование земельных и имущественных отношений на территории муниципального образования город Мурманск» </t>
  </si>
  <si>
    <t>ОМ 2.1</t>
  </si>
  <si>
    <t>Основное мероприятие: регулирование земельных и имущественных отношений на территории муниципального образования город Мурманск</t>
  </si>
  <si>
    <t>Формирование земельных участков под объекты недвижимого имущества, выполнение кадастровых съемок</t>
  </si>
  <si>
    <t>ОМ 3.1</t>
  </si>
  <si>
    <t>Основное мероприятие: эффективное выполнение муниципальных функций в сфере управления муниципальным имуществом</t>
  </si>
  <si>
    <t>оплата труда работников органов местного самоуправления</t>
  </si>
  <si>
    <t>обеспечение функций работников органов местного самоуправления</t>
  </si>
  <si>
    <t>осуществление отдельных государственных полномочий в области жилищных отношений и жилищного строительства за счет субвенций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</si>
  <si>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</si>
  <si>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</si>
  <si>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</si>
  <si>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</si>
  <si>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</si>
  <si>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</si>
  <si>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</si>
  <si>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</si>
  <si>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</si>
  <si>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</si>
  <si>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1.2.2</t>
  </si>
  <si>
    <t>1.2.3</t>
  </si>
  <si>
    <t>2.1.1</t>
  </si>
  <si>
    <t>3.1.1</t>
  </si>
  <si>
    <t>3.1.2</t>
  </si>
  <si>
    <t>1.1.10</t>
  </si>
  <si>
    <t>3.1.3</t>
  </si>
  <si>
    <t>Связь основных мероприятий с показателями подпрограмм, ожидаемые результаты реализации (краткая характеристика) мероприятий</t>
  </si>
  <si>
    <t>КТРИС, УКС</t>
  </si>
  <si>
    <t>1 ПП</t>
  </si>
  <si>
    <t>2 ПП</t>
  </si>
  <si>
    <t>Всего по программе:</t>
  </si>
  <si>
    <t>тыс. руб., в том числе:</t>
  </si>
  <si>
    <t>2023 год</t>
  </si>
  <si>
    <t xml:space="preserve"> – </t>
  </si>
  <si>
    <t>тыс. руб.;</t>
  </si>
  <si>
    <t>2024 год</t>
  </si>
  <si>
    <t>2025 год</t>
  </si>
  <si>
    <t>2026 год</t>
  </si>
  <si>
    <t>2027 год</t>
  </si>
  <si>
    <t>2028 год</t>
  </si>
  <si>
    <t xml:space="preserve">МБ: </t>
  </si>
  <si>
    <t>тыс. руб., из них:</t>
  </si>
  <si>
    <t>ОБ:</t>
  </si>
  <si>
    <t>ФБ:</t>
  </si>
  <si>
    <t>ВБ:</t>
  </si>
  <si>
    <t>Очередной финансовый год</t>
  </si>
  <si>
    <t>2024</t>
  </si>
  <si>
    <t>Версия бюджета</t>
  </si>
  <si>
    <t>Первоначальная версия</t>
  </si>
  <si>
    <t>Код ведомства</t>
  </si>
  <si>
    <t>905</t>
  </si>
  <si>
    <t>Наименование ведомства</t>
  </si>
  <si>
    <t>Комитет имущественных отношений города Мурманска</t>
  </si>
  <si>
    <t>Дата</t>
  </si>
  <si>
    <t>Статус документа</t>
  </si>
  <si>
    <t xml:space="preserve">ПОФ на 2024 год </t>
  </si>
  <si>
    <t xml:space="preserve">ПОФ на 2025 год </t>
  </si>
  <si>
    <t xml:space="preserve">ПОФ на 2026 год </t>
  </si>
  <si>
    <t xml:space="preserve">БА на 2024 год </t>
  </si>
  <si>
    <t xml:space="preserve">БА на 2025 год </t>
  </si>
  <si>
    <t xml:space="preserve">БА на 2026 год </t>
  </si>
  <si>
    <t>Подраздел</t>
  </si>
  <si>
    <t>Целевая статья</t>
  </si>
  <si>
    <t>Вид расходов</t>
  </si>
  <si>
    <t>Источник финансирования</t>
  </si>
  <si>
    <t xml:space="preserve">Бюджетные ассигнования на очередной 2024 год </t>
  </si>
  <si>
    <t>Бюджетные ассигнования на первый год планового периода (2025)</t>
  </si>
  <si>
    <t>Бюджетные ассигнования на второй год планового периода (2026)</t>
  </si>
  <si>
    <t>Статус</t>
  </si>
  <si>
    <t>ФИО</t>
  </si>
  <si>
    <t>Первоначально</t>
  </si>
  <si>
    <t>Корректировка</t>
  </si>
  <si>
    <t>0104</t>
  </si>
  <si>
    <t>7830106030</t>
  </si>
  <si>
    <t>800</t>
  </si>
  <si>
    <t/>
  </si>
  <si>
    <t>Козаева Юлия Александровна</t>
  </si>
  <si>
    <t>0412</t>
  </si>
  <si>
    <t>7810100030</t>
  </si>
  <si>
    <t>7810120350</t>
  </si>
  <si>
    <t>200</t>
  </si>
  <si>
    <t>7820120130</t>
  </si>
  <si>
    <t>0502</t>
  </si>
  <si>
    <t>7810120280</t>
  </si>
  <si>
    <t>0501</t>
  </si>
  <si>
    <t>7920120580</t>
  </si>
  <si>
    <t>7810120660</t>
  </si>
  <si>
    <t>1004</t>
  </si>
  <si>
    <t>7310275570</t>
  </si>
  <si>
    <t>100</t>
  </si>
  <si>
    <t>7810120760</t>
  </si>
  <si>
    <t>7810120150</t>
  </si>
  <si>
    <t>7810120140</t>
  </si>
  <si>
    <t>300</t>
  </si>
  <si>
    <t>7810120080</t>
  </si>
  <si>
    <t>7940140060</t>
  </si>
  <si>
    <t>400</t>
  </si>
  <si>
    <t>0113</t>
  </si>
  <si>
    <t>8410120320</t>
  </si>
  <si>
    <t>7920120180</t>
  </si>
  <si>
    <t>791F367483</t>
  </si>
  <si>
    <t>7810120100</t>
  </si>
  <si>
    <t>7830106010</t>
  </si>
  <si>
    <t>791F36748S</t>
  </si>
  <si>
    <t>791F367484</t>
  </si>
  <si>
    <t>Σ: 1 268 783 977,09</t>
  </si>
  <si>
    <t>Σ: 0,00</t>
  </si>
  <si>
    <t>Σ: 866 917 500,00</t>
  </si>
  <si>
    <t>Σ: 896 649 400,00</t>
  </si>
  <si>
    <t>2023</t>
  </si>
  <si>
    <t>02</t>
  </si>
  <si>
    <t>Под-раз-дел</t>
  </si>
  <si>
    <t>Вид рас-ходов</t>
  </si>
  <si>
    <t>Дополнительная классификация</t>
  </si>
  <si>
    <t>121</t>
  </si>
  <si>
    <t>21100</t>
  </si>
  <si>
    <t>129</t>
  </si>
  <si>
    <t>21300</t>
  </si>
  <si>
    <t>122</t>
  </si>
  <si>
    <t>21201</t>
  </si>
  <si>
    <t>321</t>
  </si>
  <si>
    <t>26300</t>
  </si>
  <si>
    <t>853</t>
  </si>
  <si>
    <t>29000</t>
  </si>
  <si>
    <t>7830108210</t>
  </si>
  <si>
    <t>7830108300</t>
  </si>
  <si>
    <t>21202</t>
  </si>
  <si>
    <t>244</t>
  </si>
  <si>
    <t>22100</t>
  </si>
  <si>
    <t>22500</t>
  </si>
  <si>
    <t>22600</t>
  </si>
  <si>
    <t>31001</t>
  </si>
  <si>
    <t>31002</t>
  </si>
  <si>
    <t>34000</t>
  </si>
  <si>
    <t>34001</t>
  </si>
  <si>
    <t>34002</t>
  </si>
  <si>
    <t>9940099990</t>
  </si>
  <si>
    <t>22300</t>
  </si>
  <si>
    <t>831</t>
  </si>
  <si>
    <t>111</t>
  </si>
  <si>
    <t>112</t>
  </si>
  <si>
    <t>119</t>
  </si>
  <si>
    <t>22200</t>
  </si>
  <si>
    <t>22301</t>
  </si>
  <si>
    <t>31000</t>
  </si>
  <si>
    <t>247</t>
  </si>
  <si>
    <t>851</t>
  </si>
  <si>
    <t>29001</t>
  </si>
  <si>
    <t>852</t>
  </si>
  <si>
    <t>245</t>
  </si>
  <si>
    <t>9940090010</t>
  </si>
  <si>
    <t>7520320120</t>
  </si>
  <si>
    <t>412</t>
  </si>
  <si>
    <t>7810140110</t>
  </si>
  <si>
    <t>7910120200</t>
  </si>
  <si>
    <t>7910177350</t>
  </si>
  <si>
    <t>77350-23</t>
  </si>
  <si>
    <t>791F320200</t>
  </si>
  <si>
    <t>674831-23</t>
  </si>
  <si>
    <t>674831-23-22</t>
  </si>
  <si>
    <t>67483-23</t>
  </si>
  <si>
    <t>67483-23-22</t>
  </si>
  <si>
    <t>674841-23</t>
  </si>
  <si>
    <t>674841-23-21</t>
  </si>
  <si>
    <t>674841-23-22</t>
  </si>
  <si>
    <t>67484-23</t>
  </si>
  <si>
    <t>67484-23-21</t>
  </si>
  <si>
    <t>67484-23-22</t>
  </si>
  <si>
    <t>7920177380</t>
  </si>
  <si>
    <t>77380-23</t>
  </si>
  <si>
    <t>79201S7380</t>
  </si>
  <si>
    <t>7920273100</t>
  </si>
  <si>
    <t>73100-23</t>
  </si>
  <si>
    <t>79202S3100</t>
  </si>
  <si>
    <t>1003</t>
  </si>
  <si>
    <t>7830175630</t>
  </si>
  <si>
    <t>75630-23</t>
  </si>
  <si>
    <t>322</t>
  </si>
  <si>
    <t>67483-22-21</t>
  </si>
  <si>
    <t>67483-23-21</t>
  </si>
  <si>
    <t>67484-22-21</t>
  </si>
  <si>
    <t>26200</t>
  </si>
  <si>
    <t>9940020650</t>
  </si>
  <si>
    <t>330</t>
  </si>
  <si>
    <t>75570-23</t>
  </si>
  <si>
    <t>75570-22</t>
  </si>
  <si>
    <t>731027557U</t>
  </si>
  <si>
    <t>75570U-23</t>
  </si>
  <si>
    <t>7830175570</t>
  </si>
  <si>
    <t>783017557U</t>
  </si>
  <si>
    <t>Σ: 2 933 785 794,46</t>
  </si>
  <si>
    <t>ИТОГО</t>
  </si>
  <si>
    <t>УКС</t>
  </si>
  <si>
    <t>План реализации муниципальной программы города Мурманска 
«Управление имуществом» на 2023 – 2028 годы</t>
  </si>
  <si>
    <t>Мероприятия по организации технического обслуживания внутриквартирного газового оборудования в пустующих муниципальных жилых помещениях</t>
  </si>
  <si>
    <t>3 ПП</t>
  </si>
  <si>
    <t>Подпрограмма 3 «Обеспечение деятельности комитета имущественных отношений города Мурманска»</t>
  </si>
  <si>
    <t>КТРиС</t>
  </si>
  <si>
    <t xml:space="preserve">Приложение
к приказу комитета 
от 28.12.2023 № 2196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</si>
</sst>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###\ ###\ ###\ ###\ ###\ ###\ ##0.00"/>
  </numFmts>
  <fonts count="9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0000"/>
      <name val="Segoe UI"/>
      <family val="2"/>
    </font>
    <font>
      <sz val="10"/>
      <color rgb="FF444444"/>
      <name val="Segoe UI"/>
      <family val="2"/>
    </font>
    <font>
      <sz val="12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2EFF5"/>
      </patternFill>
    </fill>
    <fill>
      <patternFill patternType="solid">
        <fgColor rgb="FFFEFBDA"/>
      </patternFill>
    </fill>
    <fill>
      <patternFill patternType="solid">
        <fgColor rgb="FFB0C4DE"/>
      </patternFill>
    </fill>
    <fill>
      <patternFill patternType="solid">
        <fgColor rgb="FFBFD9E5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E1E1E1"/>
      </left>
      <right style="thin">
        <color rgb="FFE1E1E1"/>
      </right>
      <top style="thin">
        <color rgb="FFE1E1E1"/>
      </top>
      <bottom/>
      <diagonal/>
    </border>
    <border>
      <left style="thin">
        <color rgb="FFE1E1E1"/>
      </left>
      <right/>
      <top style="thin">
        <color rgb="FFE1E1E1"/>
      </top>
      <bottom style="thin">
        <color rgb="FFE1E1E1"/>
      </bottom>
      <diagonal/>
    </border>
    <border>
      <left/>
      <right/>
      <top style="thin">
        <color rgb="FFE1E1E1"/>
      </top>
      <bottom style="thin">
        <color rgb="FFE1E1E1"/>
      </bottom>
      <diagonal/>
    </border>
    <border>
      <left/>
      <right style="thin">
        <color rgb="FFE1E1E1"/>
      </right>
      <top style="thin">
        <color rgb="FFE1E1E1"/>
      </top>
      <bottom style="thin">
        <color rgb="FFE1E1E1"/>
      </bottom>
      <diagonal/>
    </border>
    <border>
      <left style="thin">
        <color rgb="FFE1E1E1"/>
      </left>
      <right style="thin">
        <color rgb="FFE1E1E1"/>
      </right>
      <top/>
      <bottom/>
      <diagonal/>
    </border>
    <border>
      <left style="thin">
        <color rgb="FFCCCCCD"/>
      </left>
      <right style="thin">
        <color rgb="FFCCCCCD"/>
      </right>
      <top style="thin">
        <color rgb="FFCCCCCD"/>
      </top>
      <bottom style="thin">
        <color rgb="FFCCCCCD"/>
      </bottom>
      <diagonal/>
    </border>
    <border>
      <left style="thin">
        <color rgb="FFCCCCCD"/>
      </left>
      <right style="thin">
        <color rgb="FFCCCCCD"/>
      </right>
      <top style="thin">
        <color rgb="FFCCCCCD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85"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 vertical="center" wrapText="1"/>
    </xf>
    <xf numFmtId="164" fontId="4" fillId="5" borderId="3" xfId="0" applyNumberFormat="1" applyFont="1" applyFill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center" vertical="center" wrapText="1"/>
    </xf>
    <xf numFmtId="164" fontId="4" fillId="5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164" fontId="4" fillId="4" borderId="4" xfId="0" applyNumberFormat="1" applyFont="1" applyFill="1" applyBorder="1" applyAlignment="1">
      <alignment vertical="center" wrapText="1"/>
    </xf>
    <xf numFmtId="164" fontId="4" fillId="0" borderId="6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0" fillId="0" borderId="0" xfId="0" applyNumberFormat="1"/>
    <xf numFmtId="0" fontId="5" fillId="6" borderId="0" xfId="2" applyFill="1"/>
    <xf numFmtId="0" fontId="5" fillId="0" borderId="0" xfId="2"/>
    <xf numFmtId="14" fontId="5" fillId="0" borderId="0" xfId="2" applyNumberFormat="1"/>
    <xf numFmtId="0" fontId="6" fillId="7" borderId="9" xfId="2" applyFont="1" applyFill="1" applyBorder="1" applyAlignment="1">
      <alignment horizontal="center" vertical="center" wrapText="1"/>
    </xf>
    <xf numFmtId="0" fontId="7" fillId="7" borderId="9" xfId="2" applyFont="1" applyFill="1" applyBorder="1" applyAlignment="1">
      <alignment horizontal="center" vertical="center" wrapText="1"/>
    </xf>
    <xf numFmtId="0" fontId="7" fillId="8" borderId="14" xfId="2" applyFont="1" applyFill="1" applyBorder="1" applyAlignment="1">
      <alignment horizontal="left" vertical="top" wrapText="1"/>
    </xf>
    <xf numFmtId="166" fontId="7" fillId="8" borderId="14" xfId="2" applyNumberFormat="1" applyFont="1" applyFill="1" applyBorder="1" applyAlignment="1">
      <alignment horizontal="right" vertical="top" wrapText="1"/>
    </xf>
    <xf numFmtId="0" fontId="7" fillId="0" borderId="14" xfId="2" applyFont="1" applyBorder="1" applyAlignment="1">
      <alignment horizontal="left" vertical="top" wrapText="1"/>
    </xf>
    <xf numFmtId="166" fontId="7" fillId="9" borderId="14" xfId="2" applyNumberFormat="1" applyFont="1" applyFill="1" applyBorder="1" applyAlignment="1">
      <alignment horizontal="right" vertical="top" wrapText="1"/>
    </xf>
    <xf numFmtId="166" fontId="7" fillId="0" borderId="14" xfId="2" applyNumberFormat="1" applyFont="1" applyBorder="1" applyAlignment="1">
      <alignment horizontal="right" vertical="top" wrapText="1"/>
    </xf>
    <xf numFmtId="0" fontId="7" fillId="9" borderId="14" xfId="2" applyFont="1" applyFill="1" applyBorder="1" applyAlignment="1">
      <alignment horizontal="left" vertical="top" wrapText="1"/>
    </xf>
    <xf numFmtId="166" fontId="7" fillId="8" borderId="15" xfId="2" applyNumberFormat="1" applyFont="1" applyFill="1" applyBorder="1" applyAlignment="1">
      <alignment horizontal="right" vertical="top" wrapText="1"/>
    </xf>
    <xf numFmtId="0" fontId="7" fillId="0" borderId="15" xfId="2" applyFont="1" applyBorder="1" applyAlignment="1">
      <alignment horizontal="left" vertical="top" wrapText="1"/>
    </xf>
    <xf numFmtId="166" fontId="7" fillId="9" borderId="15" xfId="2" applyNumberFormat="1" applyFont="1" applyFill="1" applyBorder="1" applyAlignment="1">
      <alignment horizontal="right" vertical="top" wrapText="1"/>
    </xf>
    <xf numFmtId="166" fontId="7" fillId="0" borderId="15" xfId="2" applyNumberFormat="1" applyFont="1" applyBorder="1" applyAlignment="1">
      <alignment horizontal="right" vertical="top" wrapText="1"/>
    </xf>
    <xf numFmtId="0" fontId="7" fillId="10" borderId="16" xfId="2" applyFont="1" applyFill="1" applyBorder="1" applyAlignment="1">
      <alignment horizontal="right" vertical="top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3" fontId="5" fillId="0" borderId="0" xfId="1" applyFont="1"/>
    <xf numFmtId="164" fontId="2" fillId="0" borderId="1" xfId="1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11" borderId="1" xfId="0" applyNumberFormat="1" applyFont="1" applyFill="1" applyBorder="1" applyAlignment="1">
      <alignment horizontal="right" vertical="center" wrapText="1"/>
    </xf>
    <xf numFmtId="164" fontId="2" fillId="11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left" vertical="center"/>
    </xf>
    <xf numFmtId="164" fontId="4" fillId="4" borderId="2" xfId="0" applyNumberFormat="1" applyFont="1" applyFill="1" applyBorder="1" applyAlignment="1">
      <alignment horizontal="left" vertical="center" wrapText="1"/>
    </xf>
    <xf numFmtId="164" fontId="4" fillId="4" borderId="3" xfId="0" applyNumberFormat="1" applyFont="1" applyFill="1" applyBorder="1" applyAlignment="1">
      <alignment horizontal="left" vertical="center" wrapText="1"/>
    </xf>
    <xf numFmtId="0" fontId="7" fillId="7" borderId="9" xfId="2" applyFont="1" applyFill="1" applyBorder="1" applyAlignment="1">
      <alignment horizontal="center" vertical="center" wrapText="1"/>
    </xf>
    <xf numFmtId="0" fontId="7" fillId="7" borderId="13" xfId="2" applyFont="1" applyFill="1" applyBorder="1" applyAlignment="1">
      <alignment horizontal="center" vertical="center" wrapText="1"/>
    </xf>
    <xf numFmtId="0" fontId="6" fillId="7" borderId="9" xfId="2" applyFont="1" applyFill="1" applyBorder="1" applyAlignment="1">
      <alignment horizontal="center" vertical="center" wrapText="1"/>
    </xf>
    <xf numFmtId="0" fontId="6" fillId="7" borderId="13" xfId="2" applyFont="1" applyFill="1" applyBorder="1" applyAlignment="1">
      <alignment horizontal="center" vertical="center" wrapText="1"/>
    </xf>
    <xf numFmtId="0" fontId="7" fillId="7" borderId="10" xfId="2" applyFont="1" applyFill="1" applyBorder="1" applyAlignment="1">
      <alignment horizontal="center" vertical="center" wrapText="1"/>
    </xf>
    <xf numFmtId="0" fontId="7" fillId="7" borderId="11" xfId="2" applyFont="1" applyFill="1" applyBorder="1" applyAlignment="1">
      <alignment horizontal="center" vertical="center" wrapText="1"/>
    </xf>
    <xf numFmtId="0" fontId="7" fillId="7" borderId="12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 xr:uid="{791EF065-4B7E-467C-AB2F-7ACDD43E92F6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E6D10-A10C-4CD9-93FC-51156DB463C7}">
  <sheetPr>
    <pageSetUpPr fitToPage="1"/>
  </sheetPr>
  <dimension ref="A1:R94"/>
  <sheetViews>
    <sheetView tabSelected="1" zoomScaleNormal="100" workbookViewId="0">
      <pane ySplit="4" topLeftCell="A5" activePane="bottomLeft" state="frozen"/>
      <selection pane="bottomLeft" activeCell="N2" sqref="N2"/>
    </sheetView>
  </sheetViews>
  <sheetFormatPr defaultRowHeight="15" outlineLevelRow="2" x14ac:dyDescent="0.25"/>
  <cols>
    <col min="2" max="2" width="27.5703125" customWidth="1"/>
    <col min="5" max="5" width="13.7109375" customWidth="1"/>
    <col min="6" max="6" width="11.42578125" bestFit="1" customWidth="1"/>
    <col min="7" max="9" width="11.7109375" bestFit="1" customWidth="1"/>
    <col min="10" max="10" width="9.85546875" customWidth="1"/>
    <col min="11" max="11" width="10.5703125" customWidth="1"/>
    <col min="12" max="12" width="21.7109375" customWidth="1"/>
    <col min="14" max="14" width="17" customWidth="1"/>
    <col min="17" max="18" width="12.7109375" customWidth="1"/>
  </cols>
  <sheetData>
    <row r="1" spans="1:18" ht="56.25" customHeight="1" x14ac:dyDescent="0.25">
      <c r="L1" s="58" t="s">
        <v>231</v>
      </c>
      <c r="M1" s="58"/>
    </row>
    <row r="2" spans="1:18" ht="47.25" customHeight="1" x14ac:dyDescent="0.25">
      <c r="A2" s="58" t="s">
        <v>226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8" ht="89.25" customHeight="1" x14ac:dyDescent="0.25">
      <c r="A3" s="59" t="s">
        <v>0</v>
      </c>
      <c r="B3" s="59" t="s">
        <v>1</v>
      </c>
      <c r="C3" s="59" t="s">
        <v>2</v>
      </c>
      <c r="D3" s="59" t="s">
        <v>3</v>
      </c>
      <c r="E3" s="59"/>
      <c r="F3" s="59"/>
      <c r="G3" s="59"/>
      <c r="H3" s="59"/>
      <c r="I3" s="59"/>
      <c r="J3" s="59"/>
      <c r="K3" s="59"/>
      <c r="L3" s="2" t="s">
        <v>59</v>
      </c>
      <c r="M3" s="59" t="s">
        <v>4</v>
      </c>
    </row>
    <row r="4" spans="1:18" x14ac:dyDescent="0.25">
      <c r="A4" s="59"/>
      <c r="B4" s="59"/>
      <c r="C4" s="59"/>
      <c r="D4" s="2" t="s">
        <v>5</v>
      </c>
      <c r="E4" s="12" t="s">
        <v>6</v>
      </c>
      <c r="F4" s="12">
        <v>2023</v>
      </c>
      <c r="G4" s="17">
        <v>2024</v>
      </c>
      <c r="H4" s="17">
        <v>2025</v>
      </c>
      <c r="I4" s="17">
        <v>2026</v>
      </c>
      <c r="J4" s="2">
        <v>2027</v>
      </c>
      <c r="K4" s="2">
        <v>2028</v>
      </c>
      <c r="L4" s="2"/>
      <c r="M4" s="59"/>
    </row>
    <row r="5" spans="1:18" x14ac:dyDescent="0.25">
      <c r="A5" s="2">
        <v>1</v>
      </c>
      <c r="B5" s="2">
        <v>2</v>
      </c>
      <c r="C5" s="2">
        <v>3</v>
      </c>
      <c r="D5" s="2">
        <v>4</v>
      </c>
      <c r="E5" s="12">
        <v>5</v>
      </c>
      <c r="F5" s="17">
        <v>6</v>
      </c>
      <c r="G5" s="17">
        <v>7</v>
      </c>
      <c r="H5" s="17">
        <v>8</v>
      </c>
      <c r="I5" s="17">
        <v>9</v>
      </c>
      <c r="J5" s="2">
        <v>10</v>
      </c>
      <c r="K5" s="2">
        <v>11</v>
      </c>
      <c r="L5" s="2"/>
      <c r="M5" s="2">
        <v>13</v>
      </c>
    </row>
    <row r="6" spans="1:18" ht="31.15" customHeight="1" x14ac:dyDescent="0.25">
      <c r="A6" s="59" t="s">
        <v>7</v>
      </c>
      <c r="B6" s="60" t="s">
        <v>8</v>
      </c>
      <c r="C6" s="59" t="s">
        <v>9</v>
      </c>
      <c r="D6" s="2" t="s">
        <v>10</v>
      </c>
      <c r="E6" s="10">
        <f>SUM(E7:E10)</f>
        <v>2841351.1000000006</v>
      </c>
      <c r="F6" s="10">
        <f t="shared" ref="F6:K6" si="0">SUM(F7:F10)</f>
        <v>516671.2</v>
      </c>
      <c r="G6" s="10">
        <f t="shared" si="0"/>
        <v>486070.9</v>
      </c>
      <c r="H6" s="10">
        <f t="shared" si="0"/>
        <v>495455.50000000006</v>
      </c>
      <c r="I6" s="10">
        <f t="shared" si="0"/>
        <v>438368.9</v>
      </c>
      <c r="J6" s="10">
        <f t="shared" si="0"/>
        <v>447592.2</v>
      </c>
      <c r="K6" s="10">
        <f t="shared" si="0"/>
        <v>457192.39999999997</v>
      </c>
      <c r="L6" s="4"/>
      <c r="M6" s="61"/>
    </row>
    <row r="7" spans="1:18" x14ac:dyDescent="0.25">
      <c r="A7" s="59"/>
      <c r="B7" s="60"/>
      <c r="C7" s="59"/>
      <c r="D7" s="2" t="s">
        <v>11</v>
      </c>
      <c r="E7" s="10">
        <f>SUM(F7:K7)</f>
        <v>2832023.9000000004</v>
      </c>
      <c r="F7" s="10">
        <f>F16+F34+F39</f>
        <v>514542.5</v>
      </c>
      <c r="G7" s="10">
        <f>G16+G34+G39</f>
        <v>484631.2</v>
      </c>
      <c r="H7" s="10">
        <f t="shared" ref="H7:K7" si="1">H16+H34+H39</f>
        <v>494015.80000000005</v>
      </c>
      <c r="I7" s="10">
        <f t="shared" si="1"/>
        <v>436929.2</v>
      </c>
      <c r="J7" s="10">
        <f t="shared" si="1"/>
        <v>446152.5</v>
      </c>
      <c r="K7" s="10">
        <f t="shared" si="1"/>
        <v>455752.69999999995</v>
      </c>
      <c r="L7" s="4"/>
      <c r="M7" s="61"/>
      <c r="N7" s="1"/>
    </row>
    <row r="8" spans="1:18" x14ac:dyDescent="0.25">
      <c r="A8" s="59"/>
      <c r="B8" s="60"/>
      <c r="C8" s="59"/>
      <c r="D8" s="2" t="s">
        <v>12</v>
      </c>
      <c r="E8" s="10">
        <f>SUM(F8:K8)</f>
        <v>9327.1999999999989</v>
      </c>
      <c r="F8" s="10">
        <f t="shared" ref="F8:K8" si="2">F35+F40</f>
        <v>2128.6999999999998</v>
      </c>
      <c r="G8" s="10">
        <f t="shared" si="2"/>
        <v>1439.7</v>
      </c>
      <c r="H8" s="10">
        <f t="shared" si="2"/>
        <v>1439.7</v>
      </c>
      <c r="I8" s="10">
        <f t="shared" si="2"/>
        <v>1439.7</v>
      </c>
      <c r="J8" s="10">
        <f t="shared" si="2"/>
        <v>1439.7</v>
      </c>
      <c r="K8" s="10">
        <f t="shared" si="2"/>
        <v>1439.7</v>
      </c>
      <c r="L8" s="4"/>
      <c r="M8" s="61"/>
      <c r="N8" s="1"/>
    </row>
    <row r="9" spans="1:18" x14ac:dyDescent="0.25">
      <c r="A9" s="59"/>
      <c r="B9" s="60"/>
      <c r="C9" s="59"/>
      <c r="D9" s="2" t="s">
        <v>13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0">
        <v>0</v>
      </c>
      <c r="L9" s="6"/>
      <c r="M9" s="61"/>
    </row>
    <row r="10" spans="1:18" x14ac:dyDescent="0.25">
      <c r="A10" s="59"/>
      <c r="B10" s="60"/>
      <c r="C10" s="59"/>
      <c r="D10" s="2" t="s">
        <v>14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0">
        <v>0</v>
      </c>
      <c r="L10" s="6"/>
      <c r="M10" s="61"/>
    </row>
    <row r="11" spans="1:18" x14ac:dyDescent="0.25">
      <c r="A11" s="67" t="s">
        <v>19</v>
      </c>
      <c r="B11" s="68"/>
      <c r="C11" s="64"/>
      <c r="D11" s="2" t="s">
        <v>10</v>
      </c>
      <c r="E11" s="15">
        <f>SUM(E12:E13)</f>
        <v>1975656.5</v>
      </c>
      <c r="F11" s="15">
        <f t="shared" ref="F11:K11" si="3">SUM(F12:F13)</f>
        <v>344279.8</v>
      </c>
      <c r="G11" s="15">
        <f t="shared" si="3"/>
        <v>332801.10000000003</v>
      </c>
      <c r="H11" s="15">
        <f t="shared" si="3"/>
        <v>332837.40000000002</v>
      </c>
      <c r="I11" s="15">
        <f t="shared" si="3"/>
        <v>312563.8</v>
      </c>
      <c r="J11" s="15">
        <f t="shared" si="3"/>
        <v>321787.10000000003</v>
      </c>
      <c r="K11" s="15">
        <f t="shared" si="3"/>
        <v>331387.3</v>
      </c>
      <c r="L11" s="6"/>
      <c r="M11" s="5"/>
    </row>
    <row r="12" spans="1:18" x14ac:dyDescent="0.25">
      <c r="A12" s="69"/>
      <c r="B12" s="70"/>
      <c r="C12" s="65"/>
      <c r="D12" s="2" t="s">
        <v>11</v>
      </c>
      <c r="E12" s="15">
        <f>E18+E34+E39</f>
        <v>1966329.3</v>
      </c>
      <c r="F12" s="15">
        <f t="shared" ref="F12:K12" si="4">F18+F34+F39</f>
        <v>342151.1</v>
      </c>
      <c r="G12" s="15">
        <f t="shared" si="4"/>
        <v>331361.40000000002</v>
      </c>
      <c r="H12" s="15">
        <f t="shared" si="4"/>
        <v>331397.7</v>
      </c>
      <c r="I12" s="15">
        <f t="shared" si="4"/>
        <v>311124.09999999998</v>
      </c>
      <c r="J12" s="15">
        <f t="shared" si="4"/>
        <v>320347.40000000002</v>
      </c>
      <c r="K12" s="15">
        <f t="shared" si="4"/>
        <v>329947.59999999998</v>
      </c>
      <c r="L12" s="6"/>
      <c r="M12" s="5"/>
    </row>
    <row r="13" spans="1:18" x14ac:dyDescent="0.25">
      <c r="A13" s="71"/>
      <c r="B13" s="72"/>
      <c r="C13" s="66"/>
      <c r="D13" s="2" t="s">
        <v>12</v>
      </c>
      <c r="E13" s="15">
        <f>E40</f>
        <v>9327.1999999999989</v>
      </c>
      <c r="F13" s="15">
        <f t="shared" ref="F13:K13" si="5">F40</f>
        <v>2128.6999999999998</v>
      </c>
      <c r="G13" s="15">
        <f t="shared" si="5"/>
        <v>1439.7</v>
      </c>
      <c r="H13" s="15">
        <f t="shared" si="5"/>
        <v>1439.7</v>
      </c>
      <c r="I13" s="15">
        <f t="shared" si="5"/>
        <v>1439.7</v>
      </c>
      <c r="J13" s="15">
        <f t="shared" si="5"/>
        <v>1439.7</v>
      </c>
      <c r="K13" s="15">
        <f t="shared" si="5"/>
        <v>1439.7</v>
      </c>
      <c r="L13" s="6"/>
      <c r="M13" s="5"/>
    </row>
    <row r="14" spans="1:18" x14ac:dyDescent="0.25">
      <c r="A14" s="73" t="s">
        <v>230</v>
      </c>
      <c r="B14" s="74"/>
      <c r="C14" s="2"/>
      <c r="D14" s="2" t="s">
        <v>11</v>
      </c>
      <c r="E14" s="15">
        <f>E29</f>
        <v>865694.59999999986</v>
      </c>
      <c r="F14" s="15">
        <f t="shared" ref="F14:K14" si="6">F29</f>
        <v>172391.4</v>
      </c>
      <c r="G14" s="15">
        <f t="shared" si="6"/>
        <v>153269.80000000002</v>
      </c>
      <c r="H14" s="15">
        <f t="shared" si="6"/>
        <v>162618.1</v>
      </c>
      <c r="I14" s="15">
        <f t="shared" si="6"/>
        <v>125805.1</v>
      </c>
      <c r="J14" s="15">
        <f t="shared" si="6"/>
        <v>125805.1</v>
      </c>
      <c r="K14" s="15">
        <f t="shared" si="6"/>
        <v>125805.1</v>
      </c>
      <c r="L14" s="6"/>
      <c r="M14" s="5"/>
    </row>
    <row r="15" spans="1:18" ht="39.75" customHeight="1" x14ac:dyDescent="0.25">
      <c r="A15" s="62">
        <v>1</v>
      </c>
      <c r="B15" s="60" t="s">
        <v>15</v>
      </c>
      <c r="C15" s="59" t="s">
        <v>9</v>
      </c>
      <c r="D15" s="2" t="s">
        <v>10</v>
      </c>
      <c r="E15" s="9">
        <f>SUM(E16:E17)</f>
        <v>1977563.5999999999</v>
      </c>
      <c r="F15" s="9">
        <f>SUM(F16:F17)</f>
        <v>364298.9</v>
      </c>
      <c r="G15" s="9">
        <f t="shared" ref="G15:K15" si="7">SUM(G16:G17)</f>
        <v>348584.2</v>
      </c>
      <c r="H15" s="9">
        <f t="shared" si="7"/>
        <v>357968.80000000005</v>
      </c>
      <c r="I15" s="9">
        <f t="shared" si="7"/>
        <v>298436</v>
      </c>
      <c r="J15" s="9">
        <f t="shared" si="7"/>
        <v>302184.59999999998</v>
      </c>
      <c r="K15" s="9">
        <f t="shared" si="7"/>
        <v>306091.09999999998</v>
      </c>
      <c r="L15" s="7"/>
      <c r="M15" s="61"/>
      <c r="N15" s="1"/>
      <c r="Q15" s="11"/>
      <c r="R15" s="11"/>
    </row>
    <row r="16" spans="1:18" x14ac:dyDescent="0.25">
      <c r="A16" s="62"/>
      <c r="B16" s="60"/>
      <c r="C16" s="59"/>
      <c r="D16" s="2" t="s">
        <v>11</v>
      </c>
      <c r="E16" s="10">
        <f>E18+E29</f>
        <v>1977563.5999999999</v>
      </c>
      <c r="F16" s="10">
        <f t="shared" ref="F16:K16" si="8">F18+F29</f>
        <v>364298.9</v>
      </c>
      <c r="G16" s="10">
        <f t="shared" si="8"/>
        <v>348584.2</v>
      </c>
      <c r="H16" s="10">
        <f t="shared" si="8"/>
        <v>357968.80000000005</v>
      </c>
      <c r="I16" s="10">
        <f t="shared" si="8"/>
        <v>298436</v>
      </c>
      <c r="J16" s="10">
        <f t="shared" si="8"/>
        <v>302184.59999999998</v>
      </c>
      <c r="K16" s="10">
        <f t="shared" si="8"/>
        <v>306091.09999999998</v>
      </c>
      <c r="L16" s="4"/>
      <c r="M16" s="61"/>
      <c r="N16" s="1"/>
      <c r="Q16" s="11"/>
      <c r="R16" s="11"/>
    </row>
    <row r="17" spans="1:18" x14ac:dyDescent="0.25">
      <c r="A17" s="62"/>
      <c r="B17" s="60"/>
      <c r="C17" s="59"/>
      <c r="D17" s="2" t="s">
        <v>12</v>
      </c>
      <c r="E17" s="10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8"/>
      <c r="M17" s="61"/>
      <c r="Q17" s="11"/>
      <c r="R17" s="11"/>
    </row>
    <row r="18" spans="1:18" ht="48" outlineLevel="1" x14ac:dyDescent="0.25">
      <c r="A18" s="13" t="s">
        <v>16</v>
      </c>
      <c r="B18" s="3" t="s">
        <v>17</v>
      </c>
      <c r="C18" s="2" t="s">
        <v>9</v>
      </c>
      <c r="D18" s="2" t="s">
        <v>11</v>
      </c>
      <c r="E18" s="10">
        <f>SUM(E19:E28)</f>
        <v>1111869</v>
      </c>
      <c r="F18" s="10">
        <f t="shared" ref="F18:K18" si="9">SUM(F19:F28)</f>
        <v>191907.5</v>
      </c>
      <c r="G18" s="10">
        <f t="shared" si="9"/>
        <v>195314.4</v>
      </c>
      <c r="H18" s="10">
        <f t="shared" si="9"/>
        <v>195350.7</v>
      </c>
      <c r="I18" s="10">
        <f t="shared" si="9"/>
        <v>172630.9</v>
      </c>
      <c r="J18" s="10">
        <f t="shared" si="9"/>
        <v>176379.5</v>
      </c>
      <c r="K18" s="10">
        <f t="shared" si="9"/>
        <v>180286</v>
      </c>
      <c r="L18" s="4"/>
      <c r="M18" s="5"/>
      <c r="N18" s="1"/>
    </row>
    <row r="19" spans="1:18" ht="48" outlineLevel="1" x14ac:dyDescent="0.25">
      <c r="A19" s="13" t="s">
        <v>42</v>
      </c>
      <c r="B19" s="3" t="s">
        <v>18</v>
      </c>
      <c r="C19" s="2"/>
      <c r="D19" s="2" t="s">
        <v>11</v>
      </c>
      <c r="E19" s="9">
        <f t="shared" ref="E19:E28" si="10">SUM(F19:K19)</f>
        <v>89149</v>
      </c>
      <c r="F19" s="9">
        <v>9497.1</v>
      </c>
      <c r="G19" s="9">
        <v>15000</v>
      </c>
      <c r="H19" s="10">
        <v>15000</v>
      </c>
      <c r="I19" s="10">
        <v>15750</v>
      </c>
      <c r="J19" s="10">
        <v>16537.5</v>
      </c>
      <c r="K19" s="10">
        <v>17364.400000000001</v>
      </c>
      <c r="L19" s="14"/>
      <c r="M19" s="5" t="s">
        <v>19</v>
      </c>
    </row>
    <row r="20" spans="1:18" ht="48" outlineLevel="1" x14ac:dyDescent="0.25">
      <c r="A20" s="13" t="s">
        <v>43</v>
      </c>
      <c r="B20" s="3" t="s">
        <v>20</v>
      </c>
      <c r="C20" s="2"/>
      <c r="D20" s="2" t="s">
        <v>11</v>
      </c>
      <c r="E20" s="9">
        <f t="shared" si="10"/>
        <v>18105</v>
      </c>
      <c r="F20" s="9">
        <v>3255</v>
      </c>
      <c r="G20" s="9">
        <v>2970</v>
      </c>
      <c r="H20" s="9">
        <v>2970</v>
      </c>
      <c r="I20" s="9">
        <v>2970</v>
      </c>
      <c r="J20" s="9">
        <v>2970</v>
      </c>
      <c r="K20" s="9">
        <v>2970</v>
      </c>
      <c r="L20" s="14"/>
      <c r="M20" s="5" t="s">
        <v>21</v>
      </c>
    </row>
    <row r="21" spans="1:18" ht="36" outlineLevel="1" x14ac:dyDescent="0.25">
      <c r="A21" s="13" t="s">
        <v>44</v>
      </c>
      <c r="B21" s="3" t="s">
        <v>22</v>
      </c>
      <c r="C21" s="2"/>
      <c r="D21" s="2" t="s">
        <v>11</v>
      </c>
      <c r="E21" s="9">
        <f t="shared" si="10"/>
        <v>648.1</v>
      </c>
      <c r="F21" s="10">
        <v>175.6</v>
      </c>
      <c r="G21" s="8">
        <v>94.5</v>
      </c>
      <c r="H21" s="8">
        <v>94.5</v>
      </c>
      <c r="I21" s="8">
        <v>94.5</v>
      </c>
      <c r="J21" s="8">
        <v>94.5</v>
      </c>
      <c r="K21" s="8">
        <v>94.5</v>
      </c>
      <c r="L21" s="8"/>
      <c r="M21" s="5" t="s">
        <v>19</v>
      </c>
    </row>
    <row r="22" spans="1:18" ht="36" outlineLevel="1" x14ac:dyDescent="0.25">
      <c r="A22" s="13" t="s">
        <v>45</v>
      </c>
      <c r="B22" s="3" t="s">
        <v>23</v>
      </c>
      <c r="C22" s="2"/>
      <c r="D22" s="2" t="s">
        <v>11</v>
      </c>
      <c r="E22" s="9">
        <f t="shared" si="10"/>
        <v>12825.2</v>
      </c>
      <c r="F22" s="10">
        <v>1725.2</v>
      </c>
      <c r="G22" s="10">
        <v>3000</v>
      </c>
      <c r="H22" s="10">
        <v>3000</v>
      </c>
      <c r="I22" s="10">
        <v>1700</v>
      </c>
      <c r="J22" s="10">
        <v>1700</v>
      </c>
      <c r="K22" s="10">
        <v>1700</v>
      </c>
      <c r="L22" s="10"/>
      <c r="M22" s="5" t="s">
        <v>19</v>
      </c>
    </row>
    <row r="23" spans="1:18" ht="60" outlineLevel="1" x14ac:dyDescent="0.25">
      <c r="A23" s="13" t="s">
        <v>46</v>
      </c>
      <c r="B23" s="3" t="s">
        <v>24</v>
      </c>
      <c r="C23" s="2"/>
      <c r="D23" s="2" t="s">
        <v>11</v>
      </c>
      <c r="E23" s="9">
        <f t="shared" si="10"/>
        <v>11345</v>
      </c>
      <c r="F23" s="10">
        <v>2855</v>
      </c>
      <c r="G23" s="9">
        <v>1698</v>
      </c>
      <c r="H23" s="9">
        <v>1698</v>
      </c>
      <c r="I23" s="9">
        <v>1698</v>
      </c>
      <c r="J23" s="9">
        <v>1698</v>
      </c>
      <c r="K23" s="9">
        <v>1698</v>
      </c>
      <c r="L23" s="9"/>
      <c r="M23" s="5" t="s">
        <v>19</v>
      </c>
    </row>
    <row r="24" spans="1:18" ht="36" outlineLevel="1" x14ac:dyDescent="0.25">
      <c r="A24" s="13" t="s">
        <v>47</v>
      </c>
      <c r="B24" s="3" t="s">
        <v>25</v>
      </c>
      <c r="C24" s="2"/>
      <c r="D24" s="2" t="s">
        <v>11</v>
      </c>
      <c r="E24" s="9">
        <f t="shared" si="10"/>
        <v>10200</v>
      </c>
      <c r="F24" s="10">
        <v>2200</v>
      </c>
      <c r="G24" s="4">
        <v>1000</v>
      </c>
      <c r="H24" s="4">
        <v>1000</v>
      </c>
      <c r="I24" s="4">
        <v>2000</v>
      </c>
      <c r="J24" s="4">
        <v>2000</v>
      </c>
      <c r="K24" s="4">
        <v>2000</v>
      </c>
      <c r="L24" s="10"/>
      <c r="M24" s="5" t="s">
        <v>19</v>
      </c>
    </row>
    <row r="25" spans="1:18" ht="24" outlineLevel="1" x14ac:dyDescent="0.25">
      <c r="A25" s="13" t="s">
        <v>48</v>
      </c>
      <c r="B25" s="3" t="s">
        <v>26</v>
      </c>
      <c r="C25" s="2"/>
      <c r="D25" s="2" t="s">
        <v>11</v>
      </c>
      <c r="E25" s="9">
        <f t="shared" si="10"/>
        <v>509216</v>
      </c>
      <c r="F25" s="15">
        <v>88773.4</v>
      </c>
      <c r="G25" s="10">
        <v>89125.7</v>
      </c>
      <c r="H25" s="10">
        <v>89162</v>
      </c>
      <c r="I25" s="10">
        <v>77717.7</v>
      </c>
      <c r="J25" s="10">
        <v>80678.8</v>
      </c>
      <c r="K25" s="10">
        <v>83758.399999999994</v>
      </c>
      <c r="L25" s="10"/>
      <c r="M25" s="5" t="s">
        <v>21</v>
      </c>
    </row>
    <row r="26" spans="1:18" ht="48" outlineLevel="1" x14ac:dyDescent="0.25">
      <c r="A26" s="13" t="s">
        <v>49</v>
      </c>
      <c r="B26" s="3" t="s">
        <v>27</v>
      </c>
      <c r="C26" s="2"/>
      <c r="D26" s="2" t="s">
        <v>11</v>
      </c>
      <c r="E26" s="9">
        <f t="shared" si="10"/>
        <v>456642.7</v>
      </c>
      <c r="F26" s="15">
        <v>82803.199999999997</v>
      </c>
      <c r="G26" s="10">
        <v>81803.199999999997</v>
      </c>
      <c r="H26" s="10">
        <v>81803.199999999997</v>
      </c>
      <c r="I26" s="10">
        <v>70077.7</v>
      </c>
      <c r="J26" s="10">
        <v>70077.7</v>
      </c>
      <c r="K26" s="10">
        <v>70077.7</v>
      </c>
      <c r="L26" s="10"/>
      <c r="M26" s="5" t="s">
        <v>21</v>
      </c>
    </row>
    <row r="27" spans="1:18" ht="72" outlineLevel="1" x14ac:dyDescent="0.25">
      <c r="A27" s="13" t="s">
        <v>50</v>
      </c>
      <c r="B27" s="3" t="s">
        <v>28</v>
      </c>
      <c r="C27" s="2"/>
      <c r="D27" s="2" t="s">
        <v>11</v>
      </c>
      <c r="E27" s="9">
        <f t="shared" si="10"/>
        <v>3738</v>
      </c>
      <c r="F27" s="10">
        <v>623</v>
      </c>
      <c r="G27" s="10">
        <v>623</v>
      </c>
      <c r="H27" s="10">
        <v>623</v>
      </c>
      <c r="I27" s="10">
        <v>623</v>
      </c>
      <c r="J27" s="10">
        <v>623</v>
      </c>
      <c r="K27" s="10">
        <v>623</v>
      </c>
      <c r="L27" s="14"/>
      <c r="M27" s="5" t="s">
        <v>21</v>
      </c>
    </row>
    <row r="28" spans="1:18" ht="60" outlineLevel="1" x14ac:dyDescent="0.25">
      <c r="A28" s="13" t="s">
        <v>57</v>
      </c>
      <c r="B28" s="3" t="s">
        <v>227</v>
      </c>
      <c r="C28" s="2"/>
      <c r="D28" s="2" t="s">
        <v>11</v>
      </c>
      <c r="E28" s="9">
        <f t="shared" si="10"/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4"/>
      <c r="M28" s="5" t="s">
        <v>21</v>
      </c>
    </row>
    <row r="29" spans="1:18" ht="48" outlineLevel="1" x14ac:dyDescent="0.25">
      <c r="A29" s="13" t="s">
        <v>29</v>
      </c>
      <c r="B29" s="3" t="s">
        <v>30</v>
      </c>
      <c r="C29" s="2" t="s">
        <v>9</v>
      </c>
      <c r="D29" s="2" t="s">
        <v>11</v>
      </c>
      <c r="E29" s="9">
        <f>SUM(E30:E32)</f>
        <v>865694.59999999986</v>
      </c>
      <c r="F29" s="9">
        <f>SUM(F30:F32)</f>
        <v>172391.4</v>
      </c>
      <c r="G29" s="9">
        <f t="shared" ref="G29:K29" si="11">SUM(G30:G32)</f>
        <v>153269.80000000002</v>
      </c>
      <c r="H29" s="9">
        <f t="shared" si="11"/>
        <v>162618.1</v>
      </c>
      <c r="I29" s="9">
        <f t="shared" si="11"/>
        <v>125805.1</v>
      </c>
      <c r="J29" s="9">
        <f t="shared" si="11"/>
        <v>125805.1</v>
      </c>
      <c r="K29" s="9">
        <f t="shared" si="11"/>
        <v>125805.1</v>
      </c>
      <c r="L29" s="9"/>
      <c r="M29" s="5"/>
    </row>
    <row r="30" spans="1:18" ht="24" customHeight="1" outlineLevel="1" x14ac:dyDescent="0.25">
      <c r="A30" s="13" t="s">
        <v>51</v>
      </c>
      <c r="B30" s="3" t="s">
        <v>26</v>
      </c>
      <c r="C30" s="2"/>
      <c r="D30" s="2" t="s">
        <v>11</v>
      </c>
      <c r="E30" s="9">
        <f>SUM(F30:K30)</f>
        <v>716189.79999999993</v>
      </c>
      <c r="F30" s="10">
        <v>121998.7</v>
      </c>
      <c r="G30" s="9">
        <v>123315.6</v>
      </c>
      <c r="H30" s="10">
        <v>123460.2</v>
      </c>
      <c r="I30" s="9">
        <v>115805.1</v>
      </c>
      <c r="J30" s="10">
        <v>115805.1</v>
      </c>
      <c r="K30" s="9">
        <v>115805.1</v>
      </c>
      <c r="L30" s="9"/>
      <c r="M30" s="5" t="s">
        <v>60</v>
      </c>
    </row>
    <row r="31" spans="1:18" ht="36" outlineLevel="1" x14ac:dyDescent="0.25">
      <c r="A31" s="13" t="s">
        <v>52</v>
      </c>
      <c r="B31" s="3" t="s">
        <v>31</v>
      </c>
      <c r="C31" s="2"/>
      <c r="D31" s="2" t="s">
        <v>11</v>
      </c>
      <c r="E31" s="9">
        <f t="shared" ref="E31" si="12">SUM(F31:K31)</f>
        <v>95702.799999999988</v>
      </c>
      <c r="F31" s="54">
        <v>46590.7</v>
      </c>
      <c r="G31" s="10">
        <v>19954.2</v>
      </c>
      <c r="H31" s="10">
        <v>29157.9</v>
      </c>
      <c r="I31" s="9">
        <v>0</v>
      </c>
      <c r="J31" s="10">
        <v>0</v>
      </c>
      <c r="K31" s="9">
        <v>0</v>
      </c>
      <c r="L31" s="9"/>
      <c r="M31" s="5" t="s">
        <v>60</v>
      </c>
    </row>
    <row r="32" spans="1:18" ht="24" outlineLevel="1" x14ac:dyDescent="0.25">
      <c r="A32" s="13" t="s">
        <v>53</v>
      </c>
      <c r="B32" s="3" t="s">
        <v>32</v>
      </c>
      <c r="C32" s="2"/>
      <c r="D32" s="2" t="s">
        <v>11</v>
      </c>
      <c r="E32" s="9">
        <f>SUM(F32:K32)</f>
        <v>53802</v>
      </c>
      <c r="F32" s="10">
        <v>3802</v>
      </c>
      <c r="G32" s="10">
        <v>10000</v>
      </c>
      <c r="H32" s="10">
        <v>10000</v>
      </c>
      <c r="I32" s="9">
        <v>10000</v>
      </c>
      <c r="J32" s="10">
        <v>10000</v>
      </c>
      <c r="K32" s="9">
        <v>10000</v>
      </c>
      <c r="L32" s="9"/>
      <c r="M32" s="5" t="s">
        <v>60</v>
      </c>
    </row>
    <row r="33" spans="1:14" ht="20.25" customHeight="1" x14ac:dyDescent="0.25">
      <c r="A33" s="62">
        <v>2</v>
      </c>
      <c r="B33" s="60" t="s">
        <v>33</v>
      </c>
      <c r="C33" s="59" t="s">
        <v>9</v>
      </c>
      <c r="D33" s="2" t="s">
        <v>10</v>
      </c>
      <c r="E33" s="9">
        <f>SUM(E34:E35)</f>
        <v>770</v>
      </c>
      <c r="F33" s="9">
        <f>SUM(F34:F35)</f>
        <v>170</v>
      </c>
      <c r="G33" s="9">
        <f t="shared" ref="G33:K33" si="13">SUM(G34:G35)</f>
        <v>120</v>
      </c>
      <c r="H33" s="9">
        <f t="shared" si="13"/>
        <v>120</v>
      </c>
      <c r="I33" s="9">
        <f t="shared" si="13"/>
        <v>120</v>
      </c>
      <c r="J33" s="9">
        <f t="shared" si="13"/>
        <v>120</v>
      </c>
      <c r="K33" s="9">
        <f t="shared" si="13"/>
        <v>120</v>
      </c>
      <c r="L33" s="16"/>
      <c r="M33" s="61"/>
    </row>
    <row r="34" spans="1:14" ht="20.25" customHeight="1" x14ac:dyDescent="0.25">
      <c r="A34" s="62"/>
      <c r="B34" s="60"/>
      <c r="C34" s="59"/>
      <c r="D34" s="2" t="s">
        <v>11</v>
      </c>
      <c r="E34" s="10">
        <f>E36</f>
        <v>770</v>
      </c>
      <c r="F34" s="10">
        <f t="shared" ref="F34:K34" si="14">F36</f>
        <v>170</v>
      </c>
      <c r="G34" s="10">
        <f t="shared" si="14"/>
        <v>120</v>
      </c>
      <c r="H34" s="10">
        <f t="shared" si="14"/>
        <v>120</v>
      </c>
      <c r="I34" s="10">
        <f t="shared" si="14"/>
        <v>120</v>
      </c>
      <c r="J34" s="10">
        <f t="shared" si="14"/>
        <v>120</v>
      </c>
      <c r="K34" s="10">
        <f t="shared" si="14"/>
        <v>120</v>
      </c>
      <c r="L34" s="14"/>
      <c r="M34" s="61"/>
    </row>
    <row r="35" spans="1:14" ht="20.25" customHeight="1" x14ac:dyDescent="0.25">
      <c r="A35" s="62"/>
      <c r="B35" s="60"/>
      <c r="C35" s="59"/>
      <c r="D35" s="2" t="s">
        <v>12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8"/>
      <c r="M35" s="61"/>
    </row>
    <row r="36" spans="1:14" ht="60" outlineLevel="1" x14ac:dyDescent="0.25">
      <c r="A36" s="13" t="s">
        <v>34</v>
      </c>
      <c r="B36" s="3" t="s">
        <v>35</v>
      </c>
      <c r="C36" s="2" t="s">
        <v>9</v>
      </c>
      <c r="D36" s="2" t="s">
        <v>11</v>
      </c>
      <c r="E36" s="9">
        <f>E37</f>
        <v>770</v>
      </c>
      <c r="F36" s="9">
        <f t="shared" ref="F36:K36" si="15">F37</f>
        <v>170</v>
      </c>
      <c r="G36" s="9">
        <f t="shared" si="15"/>
        <v>120</v>
      </c>
      <c r="H36" s="9">
        <f t="shared" si="15"/>
        <v>120</v>
      </c>
      <c r="I36" s="9">
        <f t="shared" si="15"/>
        <v>120</v>
      </c>
      <c r="J36" s="9">
        <f t="shared" si="15"/>
        <v>120</v>
      </c>
      <c r="K36" s="9">
        <f t="shared" si="15"/>
        <v>120</v>
      </c>
      <c r="L36" s="16"/>
      <c r="M36" s="5"/>
    </row>
    <row r="37" spans="1:14" ht="48" outlineLevel="1" x14ac:dyDescent="0.25">
      <c r="A37" s="13" t="s">
        <v>54</v>
      </c>
      <c r="B37" s="3" t="s">
        <v>36</v>
      </c>
      <c r="C37" s="2"/>
      <c r="D37" s="2" t="s">
        <v>11</v>
      </c>
      <c r="E37" s="9">
        <f>SUM(F37:K37)</f>
        <v>770</v>
      </c>
      <c r="F37" s="10">
        <v>170</v>
      </c>
      <c r="G37" s="9">
        <v>120</v>
      </c>
      <c r="H37" s="9">
        <v>120</v>
      </c>
      <c r="I37" s="10">
        <v>120</v>
      </c>
      <c r="J37" s="9">
        <v>120</v>
      </c>
      <c r="K37" s="9">
        <v>120</v>
      </c>
      <c r="L37" s="16"/>
      <c r="M37" s="5" t="s">
        <v>19</v>
      </c>
    </row>
    <row r="38" spans="1:14" x14ac:dyDescent="0.25">
      <c r="A38" s="62">
        <v>3</v>
      </c>
      <c r="B38" s="60" t="s">
        <v>229</v>
      </c>
      <c r="C38" s="59" t="s">
        <v>9</v>
      </c>
      <c r="D38" s="2" t="s">
        <v>10</v>
      </c>
      <c r="E38" s="9">
        <f>SUM(E39:E40)</f>
        <v>863017.5</v>
      </c>
      <c r="F38" s="9">
        <f t="shared" ref="F38:K38" si="16">SUM(F39:F40)</f>
        <v>152202.30000000002</v>
      </c>
      <c r="G38" s="9">
        <f t="shared" si="16"/>
        <v>137366.70000000001</v>
      </c>
      <c r="H38" s="9">
        <f t="shared" si="16"/>
        <v>137366.70000000001</v>
      </c>
      <c r="I38" s="9">
        <f t="shared" si="16"/>
        <v>139812.90000000002</v>
      </c>
      <c r="J38" s="9">
        <f t="shared" si="16"/>
        <v>145287.6</v>
      </c>
      <c r="K38" s="9">
        <f t="shared" si="16"/>
        <v>150981.30000000002</v>
      </c>
      <c r="L38" s="7"/>
      <c r="M38" s="63"/>
    </row>
    <row r="39" spans="1:14" x14ac:dyDescent="0.25">
      <c r="A39" s="62"/>
      <c r="B39" s="60"/>
      <c r="C39" s="59"/>
      <c r="D39" s="2" t="s">
        <v>11</v>
      </c>
      <c r="E39" s="9">
        <f>E42</f>
        <v>853690.3</v>
      </c>
      <c r="F39" s="9">
        <f t="shared" ref="F39:K40" si="17">F42</f>
        <v>150073.60000000001</v>
      </c>
      <c r="G39" s="9">
        <f t="shared" si="17"/>
        <v>135927</v>
      </c>
      <c r="H39" s="9">
        <f t="shared" si="17"/>
        <v>135927</v>
      </c>
      <c r="I39" s="9">
        <f t="shared" si="17"/>
        <v>138373.20000000001</v>
      </c>
      <c r="J39" s="9">
        <f t="shared" si="17"/>
        <v>143847.9</v>
      </c>
      <c r="K39" s="9">
        <f t="shared" si="17"/>
        <v>149541.6</v>
      </c>
      <c r="L39" s="7"/>
      <c r="M39" s="63"/>
    </row>
    <row r="40" spans="1:14" x14ac:dyDescent="0.25">
      <c r="A40" s="62"/>
      <c r="B40" s="60"/>
      <c r="C40" s="59"/>
      <c r="D40" s="2" t="s">
        <v>12</v>
      </c>
      <c r="E40" s="9">
        <f>E43</f>
        <v>9327.1999999999989</v>
      </c>
      <c r="F40" s="9">
        <f t="shared" si="17"/>
        <v>2128.6999999999998</v>
      </c>
      <c r="G40" s="9">
        <f t="shared" si="17"/>
        <v>1439.7</v>
      </c>
      <c r="H40" s="9">
        <f t="shared" si="17"/>
        <v>1439.7</v>
      </c>
      <c r="I40" s="9">
        <f t="shared" si="17"/>
        <v>1439.7</v>
      </c>
      <c r="J40" s="9">
        <f t="shared" si="17"/>
        <v>1439.7</v>
      </c>
      <c r="K40" s="9">
        <f t="shared" si="17"/>
        <v>1439.7</v>
      </c>
      <c r="L40" s="7"/>
      <c r="M40" s="63"/>
    </row>
    <row r="41" spans="1:14" outlineLevel="1" x14ac:dyDescent="0.25">
      <c r="A41" s="62" t="s">
        <v>37</v>
      </c>
      <c r="B41" s="60" t="s">
        <v>38</v>
      </c>
      <c r="C41" s="59" t="s">
        <v>9</v>
      </c>
      <c r="D41" s="2" t="s">
        <v>10</v>
      </c>
      <c r="E41" s="9">
        <f>SUM(E42:E43)</f>
        <v>863017.5</v>
      </c>
      <c r="F41" s="9">
        <f t="shared" ref="F41:K41" si="18">SUM(F42:F43)</f>
        <v>152202.30000000002</v>
      </c>
      <c r="G41" s="9">
        <f t="shared" si="18"/>
        <v>137366.70000000001</v>
      </c>
      <c r="H41" s="9">
        <f t="shared" si="18"/>
        <v>137366.70000000001</v>
      </c>
      <c r="I41" s="9">
        <f t="shared" si="18"/>
        <v>139812.90000000002</v>
      </c>
      <c r="J41" s="9">
        <f t="shared" si="18"/>
        <v>145287.6</v>
      </c>
      <c r="K41" s="9">
        <f t="shared" si="18"/>
        <v>150981.30000000002</v>
      </c>
      <c r="L41" s="9"/>
      <c r="M41" s="61"/>
      <c r="N41" s="1"/>
    </row>
    <row r="42" spans="1:14" outlineLevel="1" x14ac:dyDescent="0.25">
      <c r="A42" s="62"/>
      <c r="B42" s="60"/>
      <c r="C42" s="59"/>
      <c r="D42" s="2" t="s">
        <v>11</v>
      </c>
      <c r="E42" s="9">
        <f>E44+E45</f>
        <v>853690.3</v>
      </c>
      <c r="F42" s="9">
        <f t="shared" ref="F42:K42" si="19">F44+F45</f>
        <v>150073.60000000001</v>
      </c>
      <c r="G42" s="9">
        <f t="shared" si="19"/>
        <v>135927</v>
      </c>
      <c r="H42" s="9">
        <f t="shared" si="19"/>
        <v>135927</v>
      </c>
      <c r="I42" s="9">
        <f t="shared" si="19"/>
        <v>138373.20000000001</v>
      </c>
      <c r="J42" s="9">
        <f t="shared" si="19"/>
        <v>143847.9</v>
      </c>
      <c r="K42" s="9">
        <f t="shared" si="19"/>
        <v>149541.6</v>
      </c>
      <c r="L42" s="9"/>
      <c r="M42" s="61"/>
      <c r="N42" s="1"/>
    </row>
    <row r="43" spans="1:14" ht="33.75" customHeight="1" outlineLevel="1" x14ac:dyDescent="0.25">
      <c r="A43" s="62"/>
      <c r="B43" s="60"/>
      <c r="C43" s="59"/>
      <c r="D43" s="2" t="s">
        <v>12</v>
      </c>
      <c r="E43" s="9">
        <f>E46</f>
        <v>9327.1999999999989</v>
      </c>
      <c r="F43" s="9">
        <f t="shared" ref="F43:K43" si="20">F46</f>
        <v>2128.6999999999998</v>
      </c>
      <c r="G43" s="9">
        <f t="shared" si="20"/>
        <v>1439.7</v>
      </c>
      <c r="H43" s="9">
        <f t="shared" si="20"/>
        <v>1439.7</v>
      </c>
      <c r="I43" s="9">
        <f t="shared" si="20"/>
        <v>1439.7</v>
      </c>
      <c r="J43" s="9">
        <f t="shared" si="20"/>
        <v>1439.7</v>
      </c>
      <c r="K43" s="9">
        <f t="shared" si="20"/>
        <v>1439.7</v>
      </c>
      <c r="L43" s="7"/>
      <c r="M43" s="61"/>
      <c r="N43" s="1"/>
    </row>
    <row r="44" spans="1:14" ht="30" customHeight="1" outlineLevel="2" x14ac:dyDescent="0.25">
      <c r="A44" s="13" t="s">
        <v>55</v>
      </c>
      <c r="B44" s="3" t="s">
        <v>39</v>
      </c>
      <c r="C44" s="2"/>
      <c r="D44" s="2" t="s">
        <v>11</v>
      </c>
      <c r="E44" s="9">
        <f>SUM(F44:K44)</f>
        <v>843369.10000000009</v>
      </c>
      <c r="F44" s="9">
        <v>147277.4</v>
      </c>
      <c r="G44" s="4">
        <v>134422</v>
      </c>
      <c r="H44" s="4">
        <v>134422</v>
      </c>
      <c r="I44" s="4">
        <v>136868.20000000001</v>
      </c>
      <c r="J44" s="4">
        <v>142342.9</v>
      </c>
      <c r="K44" s="4">
        <v>148036.6</v>
      </c>
      <c r="L44" s="4"/>
      <c r="M44" s="5" t="s">
        <v>19</v>
      </c>
      <c r="N44" s="1"/>
    </row>
    <row r="45" spans="1:14" ht="24" outlineLevel="2" x14ac:dyDescent="0.25">
      <c r="A45" s="13" t="s">
        <v>56</v>
      </c>
      <c r="B45" s="3" t="s">
        <v>40</v>
      </c>
      <c r="C45" s="2"/>
      <c r="D45" s="2" t="s">
        <v>11</v>
      </c>
      <c r="E45" s="9">
        <f>SUM(F45:K45)</f>
        <v>10321.200000000001</v>
      </c>
      <c r="F45" s="9">
        <v>2796.2</v>
      </c>
      <c r="G45" s="7">
        <v>1505</v>
      </c>
      <c r="H45" s="7">
        <v>1505</v>
      </c>
      <c r="I45" s="7">
        <v>1505</v>
      </c>
      <c r="J45" s="7">
        <v>1505</v>
      </c>
      <c r="K45" s="7">
        <v>1505</v>
      </c>
      <c r="L45" s="7"/>
      <c r="M45" s="5" t="s">
        <v>19</v>
      </c>
      <c r="N45" s="1"/>
    </row>
    <row r="46" spans="1:14" ht="60" outlineLevel="2" x14ac:dyDescent="0.25">
      <c r="A46" s="13" t="s">
        <v>58</v>
      </c>
      <c r="B46" s="3" t="s">
        <v>41</v>
      </c>
      <c r="C46" s="2"/>
      <c r="D46" s="2" t="s">
        <v>12</v>
      </c>
      <c r="E46" s="9">
        <f>SUM(F46:K46)</f>
        <v>9327.1999999999989</v>
      </c>
      <c r="F46" s="9">
        <v>2128.6999999999998</v>
      </c>
      <c r="G46" s="4">
        <v>1439.7</v>
      </c>
      <c r="H46" s="4">
        <v>1439.7</v>
      </c>
      <c r="I46" s="4">
        <v>1439.7</v>
      </c>
      <c r="J46" s="4">
        <v>1439.7</v>
      </c>
      <c r="K46" s="4">
        <v>1439.7</v>
      </c>
      <c r="L46" s="4"/>
      <c r="M46" s="5" t="s">
        <v>19</v>
      </c>
      <c r="N46" s="1"/>
    </row>
    <row r="47" spans="1:14" x14ac:dyDescent="0.25">
      <c r="A47" s="48"/>
      <c r="B47" s="49"/>
      <c r="C47" s="50"/>
      <c r="D47" s="50"/>
      <c r="E47" s="19"/>
      <c r="F47" s="19"/>
      <c r="G47" s="51"/>
      <c r="H47" s="51"/>
      <c r="I47" s="51"/>
      <c r="J47" s="51"/>
      <c r="K47" s="51"/>
      <c r="L47" s="51"/>
      <c r="M47" s="52"/>
      <c r="N47" s="1"/>
    </row>
    <row r="48" spans="1:14" x14ac:dyDescent="0.25">
      <c r="A48" s="48"/>
      <c r="B48" s="49"/>
      <c r="C48" s="50"/>
      <c r="D48" s="50"/>
      <c r="F48" s="9">
        <v>191907.5</v>
      </c>
      <c r="G48" s="9">
        <v>190987.7</v>
      </c>
      <c r="H48" s="9">
        <v>181015.9</v>
      </c>
      <c r="I48" s="9">
        <v>181055.2</v>
      </c>
      <c r="J48" s="55" t="s">
        <v>19</v>
      </c>
      <c r="K48" s="51"/>
      <c r="L48" s="51"/>
      <c r="M48" s="52"/>
      <c r="N48" s="1"/>
    </row>
    <row r="49" spans="4:11" x14ac:dyDescent="0.25">
      <c r="F49" s="19">
        <v>172391.4</v>
      </c>
      <c r="G49" s="19">
        <v>208501.4</v>
      </c>
      <c r="H49" s="19">
        <v>148552.6</v>
      </c>
      <c r="I49" s="19">
        <v>153709.1</v>
      </c>
      <c r="J49" s="18" t="s">
        <v>225</v>
      </c>
    </row>
    <row r="50" spans="4:11" x14ac:dyDescent="0.25">
      <c r="D50">
        <v>78101</v>
      </c>
      <c r="E50" s="18" t="s">
        <v>61</v>
      </c>
      <c r="F50" s="31">
        <f>SUM(F48:F49)</f>
        <v>364298.9</v>
      </c>
      <c r="G50" s="31">
        <f t="shared" ref="G50:K50" si="21">SUM(G48:G49)</f>
        <v>399489.1</v>
      </c>
      <c r="H50" s="31">
        <f t="shared" si="21"/>
        <v>329568.5</v>
      </c>
      <c r="I50" s="31">
        <f t="shared" si="21"/>
        <v>334764.30000000005</v>
      </c>
      <c r="J50" s="31">
        <f t="shared" si="21"/>
        <v>0</v>
      </c>
      <c r="K50" s="31">
        <f t="shared" si="21"/>
        <v>0</v>
      </c>
    </row>
    <row r="51" spans="4:11" x14ac:dyDescent="0.25">
      <c r="D51">
        <v>78201</v>
      </c>
      <c r="E51" s="18" t="s">
        <v>62</v>
      </c>
      <c r="F51" s="9">
        <v>170</v>
      </c>
      <c r="G51" s="9">
        <v>120</v>
      </c>
      <c r="H51" s="9">
        <v>120</v>
      </c>
      <c r="I51" s="9">
        <v>120</v>
      </c>
    </row>
    <row r="52" spans="4:11" x14ac:dyDescent="0.25">
      <c r="D52">
        <v>78301</v>
      </c>
      <c r="E52" s="18" t="s">
        <v>228</v>
      </c>
      <c r="F52" s="9">
        <v>148755.79999999999</v>
      </c>
      <c r="G52" s="9">
        <v>143426</v>
      </c>
      <c r="H52" s="9">
        <v>143426</v>
      </c>
      <c r="I52" s="9">
        <v>143426</v>
      </c>
    </row>
    <row r="54" spans="4:11" x14ac:dyDescent="0.25">
      <c r="D54" t="s">
        <v>224</v>
      </c>
      <c r="E54" s="31">
        <f>SUM(E55:E56)</f>
        <v>2841351.1000000006</v>
      </c>
      <c r="F54" s="31">
        <f t="shared" ref="F54:K54" si="22">SUM(F55:F56)</f>
        <v>516671.2</v>
      </c>
      <c r="G54" s="31">
        <f t="shared" si="22"/>
        <v>486070.9</v>
      </c>
      <c r="H54" s="31">
        <f t="shared" si="22"/>
        <v>495455.50000000006</v>
      </c>
      <c r="I54" s="31">
        <f t="shared" si="22"/>
        <v>438368.9</v>
      </c>
      <c r="J54" s="31">
        <f t="shared" si="22"/>
        <v>447592.2</v>
      </c>
      <c r="K54" s="31">
        <f t="shared" si="22"/>
        <v>457192.39999999997</v>
      </c>
    </row>
    <row r="55" spans="4:11" x14ac:dyDescent="0.25">
      <c r="D55" t="s">
        <v>11</v>
      </c>
      <c r="E55" s="31">
        <f>E7</f>
        <v>2832023.9000000004</v>
      </c>
      <c r="F55" s="31">
        <f t="shared" ref="F55:K55" si="23">F7</f>
        <v>514542.5</v>
      </c>
      <c r="G55" s="31">
        <f t="shared" si="23"/>
        <v>484631.2</v>
      </c>
      <c r="H55" s="31">
        <f t="shared" si="23"/>
        <v>494015.80000000005</v>
      </c>
      <c r="I55" s="31">
        <f t="shared" si="23"/>
        <v>436929.2</v>
      </c>
      <c r="J55" s="31">
        <f t="shared" si="23"/>
        <v>446152.5</v>
      </c>
      <c r="K55" s="31">
        <f t="shared" si="23"/>
        <v>455752.69999999995</v>
      </c>
    </row>
    <row r="56" spans="4:11" x14ac:dyDescent="0.25">
      <c r="D56" t="s">
        <v>12</v>
      </c>
      <c r="E56" s="31">
        <f>E8</f>
        <v>9327.1999999999989</v>
      </c>
      <c r="F56" s="31">
        <f t="shared" ref="F56:K56" si="24">F8</f>
        <v>2128.6999999999998</v>
      </c>
      <c r="G56" s="31">
        <f t="shared" si="24"/>
        <v>1439.7</v>
      </c>
      <c r="H56" s="31">
        <f t="shared" si="24"/>
        <v>1439.7</v>
      </c>
      <c r="I56" s="31">
        <f t="shared" si="24"/>
        <v>1439.7</v>
      </c>
      <c r="J56" s="31">
        <f t="shared" si="24"/>
        <v>1439.7</v>
      </c>
      <c r="K56" s="31">
        <f t="shared" si="24"/>
        <v>1439.7</v>
      </c>
    </row>
    <row r="57" spans="4:11" x14ac:dyDescent="0.25">
      <c r="D57" t="s">
        <v>230</v>
      </c>
      <c r="E57" s="31">
        <f>E29</f>
        <v>865694.59999999986</v>
      </c>
      <c r="F57" s="31">
        <f t="shared" ref="F57:K57" si="25">F29</f>
        <v>172391.4</v>
      </c>
      <c r="G57" s="31">
        <f t="shared" si="25"/>
        <v>153269.80000000002</v>
      </c>
      <c r="H57" s="31">
        <f t="shared" si="25"/>
        <v>162618.1</v>
      </c>
      <c r="I57" s="31">
        <f t="shared" si="25"/>
        <v>125805.1</v>
      </c>
      <c r="J57" s="31">
        <f t="shared" si="25"/>
        <v>125805.1</v>
      </c>
      <c r="K57" s="31">
        <f t="shared" si="25"/>
        <v>125805.1</v>
      </c>
    </row>
    <row r="58" spans="4:11" x14ac:dyDescent="0.25">
      <c r="D58" t="s">
        <v>19</v>
      </c>
      <c r="E58" s="31">
        <f>E55-E57</f>
        <v>1966329.3000000005</v>
      </c>
      <c r="F58" s="31">
        <f t="shared" ref="F58:K58" si="26">F55-F57</f>
        <v>342151.1</v>
      </c>
      <c r="G58" s="31">
        <f t="shared" si="26"/>
        <v>331361.40000000002</v>
      </c>
      <c r="H58" s="31">
        <f t="shared" si="26"/>
        <v>331397.70000000007</v>
      </c>
      <c r="I58" s="31">
        <f t="shared" si="26"/>
        <v>311124.09999999998</v>
      </c>
      <c r="J58" s="31">
        <f t="shared" si="26"/>
        <v>320347.40000000002</v>
      </c>
      <c r="K58" s="31">
        <f t="shared" si="26"/>
        <v>329947.59999999998</v>
      </c>
    </row>
    <row r="59" spans="4:11" ht="15.75" thickBot="1" x14ac:dyDescent="0.3">
      <c r="E59" s="31">
        <f>E58+E56</f>
        <v>1975656.5000000005</v>
      </c>
      <c r="F59" s="31">
        <f>F58+F56</f>
        <v>344279.8</v>
      </c>
      <c r="G59" s="31">
        <f t="shared" ref="G59:K59" si="27">G58+G56</f>
        <v>332801.10000000003</v>
      </c>
      <c r="H59" s="31">
        <f t="shared" si="27"/>
        <v>332837.40000000008</v>
      </c>
      <c r="I59" s="31">
        <f t="shared" si="27"/>
        <v>312563.8</v>
      </c>
      <c r="J59" s="31">
        <f t="shared" si="27"/>
        <v>321787.10000000003</v>
      </c>
      <c r="K59" s="31">
        <f t="shared" si="27"/>
        <v>331387.3</v>
      </c>
    </row>
    <row r="60" spans="4:11" ht="15.75" x14ac:dyDescent="0.25">
      <c r="E60" s="76" t="s">
        <v>63</v>
      </c>
      <c r="F60" s="77"/>
      <c r="G60" s="20">
        <f>G67+G74+G81+G88</f>
        <v>2841351.1000000006</v>
      </c>
      <c r="H60" s="75" t="s">
        <v>64</v>
      </c>
      <c r="I60" s="75"/>
    </row>
    <row r="61" spans="4:11" ht="15.75" x14ac:dyDescent="0.25">
      <c r="E61" s="21" t="s">
        <v>65</v>
      </c>
      <c r="F61" s="22" t="s">
        <v>66</v>
      </c>
      <c r="G61" s="23">
        <f>G68+G75</f>
        <v>516671.2</v>
      </c>
      <c r="H61" s="24" t="s">
        <v>67</v>
      </c>
      <c r="I61" s="25"/>
    </row>
    <row r="62" spans="4:11" ht="15.75" x14ac:dyDescent="0.25">
      <c r="E62" s="21" t="s">
        <v>68</v>
      </c>
      <c r="F62" s="22" t="s">
        <v>66</v>
      </c>
      <c r="G62" s="23">
        <f t="shared" ref="G62:G66" si="28">G69+G76</f>
        <v>486070.9</v>
      </c>
      <c r="H62" s="24" t="s">
        <v>67</v>
      </c>
      <c r="I62" s="25"/>
    </row>
    <row r="63" spans="4:11" ht="15.75" x14ac:dyDescent="0.25">
      <c r="E63" s="21" t="s">
        <v>69</v>
      </c>
      <c r="F63" s="22" t="s">
        <v>66</v>
      </c>
      <c r="G63" s="23">
        <f t="shared" si="28"/>
        <v>495455.50000000006</v>
      </c>
      <c r="H63" s="24" t="s">
        <v>67</v>
      </c>
      <c r="I63" s="25"/>
    </row>
    <row r="64" spans="4:11" ht="15.75" x14ac:dyDescent="0.25">
      <c r="E64" s="21" t="s">
        <v>70</v>
      </c>
      <c r="F64" s="22" t="s">
        <v>66</v>
      </c>
      <c r="G64" s="23">
        <f t="shared" si="28"/>
        <v>438368.9</v>
      </c>
      <c r="H64" s="24" t="s">
        <v>67</v>
      </c>
      <c r="I64" s="25"/>
    </row>
    <row r="65" spans="5:9" ht="15.75" x14ac:dyDescent="0.25">
      <c r="E65" s="21" t="s">
        <v>71</v>
      </c>
      <c r="F65" s="22" t="s">
        <v>66</v>
      </c>
      <c r="G65" s="23">
        <f t="shared" si="28"/>
        <v>447592.2</v>
      </c>
      <c r="H65" s="24" t="s">
        <v>67</v>
      </c>
      <c r="I65" s="25"/>
    </row>
    <row r="66" spans="5:9" ht="15.75" x14ac:dyDescent="0.25">
      <c r="E66" s="21" t="s">
        <v>72</v>
      </c>
      <c r="F66" s="22" t="s">
        <v>66</v>
      </c>
      <c r="G66" s="23">
        <f t="shared" si="28"/>
        <v>457192.39999999997</v>
      </c>
      <c r="H66" s="24" t="s">
        <v>67</v>
      </c>
      <c r="I66" s="25"/>
    </row>
    <row r="67" spans="5:9" ht="15.75" x14ac:dyDescent="0.25">
      <c r="E67" s="26" t="s">
        <v>73</v>
      </c>
      <c r="F67" s="22"/>
      <c r="G67" s="23">
        <f>SUM(G68:G73)</f>
        <v>2832023.9000000004</v>
      </c>
      <c r="H67" s="24" t="s">
        <v>74</v>
      </c>
      <c r="I67" s="25"/>
    </row>
    <row r="68" spans="5:9" ht="15.75" x14ac:dyDescent="0.25">
      <c r="E68" s="21" t="s">
        <v>65</v>
      </c>
      <c r="F68" s="22" t="s">
        <v>66</v>
      </c>
      <c r="G68" s="23">
        <f>F55</f>
        <v>514542.5</v>
      </c>
      <c r="H68" s="24" t="s">
        <v>67</v>
      </c>
      <c r="I68" s="25"/>
    </row>
    <row r="69" spans="5:9" ht="15.75" x14ac:dyDescent="0.25">
      <c r="E69" s="21" t="s">
        <v>68</v>
      </c>
      <c r="F69" s="22" t="s">
        <v>66</v>
      </c>
      <c r="G69" s="23">
        <f>G55</f>
        <v>484631.2</v>
      </c>
      <c r="H69" s="24" t="s">
        <v>67</v>
      </c>
      <c r="I69" s="25"/>
    </row>
    <row r="70" spans="5:9" ht="15.75" x14ac:dyDescent="0.25">
      <c r="E70" s="21" t="s">
        <v>69</v>
      </c>
      <c r="F70" s="22" t="s">
        <v>66</v>
      </c>
      <c r="G70" s="23">
        <f>H55</f>
        <v>494015.80000000005</v>
      </c>
      <c r="H70" s="24" t="s">
        <v>67</v>
      </c>
      <c r="I70" s="25"/>
    </row>
    <row r="71" spans="5:9" ht="15.75" x14ac:dyDescent="0.25">
      <c r="E71" s="21" t="s">
        <v>70</v>
      </c>
      <c r="F71" s="22" t="s">
        <v>66</v>
      </c>
      <c r="G71" s="23">
        <f>I55</f>
        <v>436929.2</v>
      </c>
      <c r="H71" s="24" t="s">
        <v>67</v>
      </c>
      <c r="I71" s="25"/>
    </row>
    <row r="72" spans="5:9" ht="15.75" x14ac:dyDescent="0.25">
      <c r="E72" s="21" t="s">
        <v>71</v>
      </c>
      <c r="F72" s="22" t="s">
        <v>66</v>
      </c>
      <c r="G72" s="23">
        <f>J55</f>
        <v>446152.5</v>
      </c>
      <c r="H72" s="24" t="s">
        <v>67</v>
      </c>
      <c r="I72" s="25"/>
    </row>
    <row r="73" spans="5:9" ht="15.75" x14ac:dyDescent="0.25">
      <c r="E73" s="21" t="s">
        <v>72</v>
      </c>
      <c r="F73" s="22" t="s">
        <v>66</v>
      </c>
      <c r="G73" s="23">
        <f>K55</f>
        <v>455752.69999999995</v>
      </c>
      <c r="H73" s="24" t="s">
        <v>67</v>
      </c>
      <c r="I73" s="25"/>
    </row>
    <row r="74" spans="5:9" ht="15.75" x14ac:dyDescent="0.25">
      <c r="E74" s="26" t="s">
        <v>75</v>
      </c>
      <c r="F74" s="22"/>
      <c r="G74" s="23">
        <f>SUM(G75:G80)</f>
        <v>9327.1999999999989</v>
      </c>
      <c r="H74" s="24" t="s">
        <v>74</v>
      </c>
      <c r="I74" s="25"/>
    </row>
    <row r="75" spans="5:9" ht="15.75" x14ac:dyDescent="0.25">
      <c r="E75" s="21" t="s">
        <v>65</v>
      </c>
      <c r="F75" s="22" t="s">
        <v>66</v>
      </c>
      <c r="G75" s="23">
        <f>F56</f>
        <v>2128.6999999999998</v>
      </c>
      <c r="H75" s="24" t="s">
        <v>67</v>
      </c>
      <c r="I75" s="25"/>
    </row>
    <row r="76" spans="5:9" ht="15.75" x14ac:dyDescent="0.25">
      <c r="E76" s="21" t="s">
        <v>68</v>
      </c>
      <c r="F76" s="22" t="s">
        <v>66</v>
      </c>
      <c r="G76" s="23">
        <f>G56</f>
        <v>1439.7</v>
      </c>
      <c r="H76" s="24" t="s">
        <v>67</v>
      </c>
      <c r="I76" s="25"/>
    </row>
    <row r="77" spans="5:9" ht="15.75" x14ac:dyDescent="0.25">
      <c r="E77" s="21" t="s">
        <v>69</v>
      </c>
      <c r="F77" s="22" t="s">
        <v>66</v>
      </c>
      <c r="G77" s="23">
        <f>H56</f>
        <v>1439.7</v>
      </c>
      <c r="H77" s="24" t="s">
        <v>67</v>
      </c>
      <c r="I77" s="25"/>
    </row>
    <row r="78" spans="5:9" ht="15.75" x14ac:dyDescent="0.25">
      <c r="E78" s="21" t="s">
        <v>70</v>
      </c>
      <c r="F78" s="22" t="s">
        <v>66</v>
      </c>
      <c r="G78" s="23">
        <f>I56</f>
        <v>1439.7</v>
      </c>
      <c r="H78" s="24" t="s">
        <v>67</v>
      </c>
      <c r="I78" s="25"/>
    </row>
    <row r="79" spans="5:9" ht="15.75" x14ac:dyDescent="0.25">
      <c r="E79" s="21" t="s">
        <v>71</v>
      </c>
      <c r="F79" s="22" t="s">
        <v>66</v>
      </c>
      <c r="G79" s="23">
        <f>J56</f>
        <v>1439.7</v>
      </c>
      <c r="H79" s="24" t="s">
        <v>67</v>
      </c>
      <c r="I79" s="25"/>
    </row>
    <row r="80" spans="5:9" ht="15.75" x14ac:dyDescent="0.25">
      <c r="E80" s="21" t="s">
        <v>72</v>
      </c>
      <c r="F80" s="22" t="s">
        <v>66</v>
      </c>
      <c r="G80" s="23">
        <f>K56</f>
        <v>1439.7</v>
      </c>
      <c r="H80" s="24" t="s">
        <v>67</v>
      </c>
      <c r="I80" s="25"/>
    </row>
    <row r="81" spans="5:9" ht="15.75" x14ac:dyDescent="0.25">
      <c r="E81" s="26" t="s">
        <v>76</v>
      </c>
      <c r="F81" s="22"/>
      <c r="G81" s="23">
        <f>SUM(G82:G87)</f>
        <v>0</v>
      </c>
      <c r="H81" s="24" t="s">
        <v>74</v>
      </c>
      <c r="I81" s="25"/>
    </row>
    <row r="82" spans="5:9" ht="15.75" x14ac:dyDescent="0.25">
      <c r="E82" s="21" t="s">
        <v>65</v>
      </c>
      <c r="F82" s="22" t="s">
        <v>66</v>
      </c>
      <c r="G82" s="23">
        <v>0</v>
      </c>
      <c r="H82" s="24" t="s">
        <v>67</v>
      </c>
      <c r="I82" s="25"/>
    </row>
    <row r="83" spans="5:9" ht="15.75" x14ac:dyDescent="0.25">
      <c r="E83" s="21" t="s">
        <v>68</v>
      </c>
      <c r="F83" s="22" t="s">
        <v>66</v>
      </c>
      <c r="G83" s="23">
        <v>0</v>
      </c>
      <c r="H83" s="24" t="s">
        <v>67</v>
      </c>
      <c r="I83" s="25"/>
    </row>
    <row r="84" spans="5:9" ht="15.75" x14ac:dyDescent="0.25">
      <c r="E84" s="21" t="s">
        <v>69</v>
      </c>
      <c r="F84" s="22" t="s">
        <v>66</v>
      </c>
      <c r="G84" s="23">
        <v>0</v>
      </c>
      <c r="H84" s="24" t="s">
        <v>67</v>
      </c>
      <c r="I84" s="25"/>
    </row>
    <row r="85" spans="5:9" ht="15.75" x14ac:dyDescent="0.25">
      <c r="E85" s="21" t="s">
        <v>70</v>
      </c>
      <c r="F85" s="22" t="s">
        <v>66</v>
      </c>
      <c r="G85" s="23">
        <v>0</v>
      </c>
      <c r="H85" s="24" t="s">
        <v>67</v>
      </c>
      <c r="I85" s="25"/>
    </row>
    <row r="86" spans="5:9" ht="15.75" x14ac:dyDescent="0.25">
      <c r="E86" s="21" t="s">
        <v>71</v>
      </c>
      <c r="F86" s="22" t="s">
        <v>66</v>
      </c>
      <c r="G86" s="23">
        <v>0</v>
      </c>
      <c r="H86" s="24" t="s">
        <v>67</v>
      </c>
      <c r="I86" s="25"/>
    </row>
    <row r="87" spans="5:9" ht="15.75" x14ac:dyDescent="0.25">
      <c r="E87" s="21" t="s">
        <v>72</v>
      </c>
      <c r="F87" s="22" t="s">
        <v>66</v>
      </c>
      <c r="G87" s="23">
        <v>0</v>
      </c>
      <c r="H87" s="24" t="s">
        <v>67</v>
      </c>
      <c r="I87" s="25"/>
    </row>
    <row r="88" spans="5:9" ht="15.75" x14ac:dyDescent="0.25">
      <c r="E88" s="26" t="s">
        <v>77</v>
      </c>
      <c r="F88" s="22"/>
      <c r="G88" s="23">
        <f>SUM(G89:G94)</f>
        <v>0</v>
      </c>
      <c r="H88" s="24" t="s">
        <v>74</v>
      </c>
      <c r="I88" s="25"/>
    </row>
    <row r="89" spans="5:9" ht="15.75" x14ac:dyDescent="0.25">
      <c r="E89" s="21" t="s">
        <v>65</v>
      </c>
      <c r="F89" s="22" t="s">
        <v>66</v>
      </c>
      <c r="G89" s="23">
        <v>0</v>
      </c>
      <c r="H89" s="24" t="s">
        <v>67</v>
      </c>
      <c r="I89" s="25"/>
    </row>
    <row r="90" spans="5:9" ht="15.75" x14ac:dyDescent="0.25">
      <c r="E90" s="21" t="s">
        <v>68</v>
      </c>
      <c r="F90" s="22" t="s">
        <v>66</v>
      </c>
      <c r="G90" s="23">
        <v>0</v>
      </c>
      <c r="H90" s="24" t="s">
        <v>67</v>
      </c>
      <c r="I90" s="25"/>
    </row>
    <row r="91" spans="5:9" ht="15.75" x14ac:dyDescent="0.25">
      <c r="E91" s="21" t="s">
        <v>69</v>
      </c>
      <c r="F91" s="22" t="s">
        <v>66</v>
      </c>
      <c r="G91" s="23">
        <v>0</v>
      </c>
      <c r="H91" s="24" t="s">
        <v>67</v>
      </c>
      <c r="I91" s="25"/>
    </row>
    <row r="92" spans="5:9" ht="15.75" x14ac:dyDescent="0.25">
      <c r="E92" s="21" t="s">
        <v>70</v>
      </c>
      <c r="F92" s="22" t="s">
        <v>66</v>
      </c>
      <c r="G92" s="23">
        <v>0</v>
      </c>
      <c r="H92" s="24" t="s">
        <v>67</v>
      </c>
      <c r="I92" s="25"/>
    </row>
    <row r="93" spans="5:9" ht="15.75" x14ac:dyDescent="0.25">
      <c r="E93" s="21" t="s">
        <v>71</v>
      </c>
      <c r="F93" s="22" t="s">
        <v>66</v>
      </c>
      <c r="G93" s="23">
        <v>0</v>
      </c>
      <c r="H93" s="24" t="s">
        <v>67</v>
      </c>
      <c r="I93" s="25"/>
    </row>
    <row r="94" spans="5:9" ht="16.5" thickBot="1" x14ac:dyDescent="0.3">
      <c r="E94" s="27" t="s">
        <v>72</v>
      </c>
      <c r="F94" s="28" t="s">
        <v>66</v>
      </c>
      <c r="G94" s="23">
        <v>0</v>
      </c>
      <c r="H94" s="29" t="s">
        <v>67</v>
      </c>
      <c r="I94" s="30"/>
    </row>
  </sheetData>
  <mergeCells count="32">
    <mergeCell ref="C11:C13"/>
    <mergeCell ref="A11:B13"/>
    <mergeCell ref="A14:B14"/>
    <mergeCell ref="H60:I60"/>
    <mergeCell ref="E60:F60"/>
    <mergeCell ref="A38:A40"/>
    <mergeCell ref="B38:B40"/>
    <mergeCell ref="C38:C40"/>
    <mergeCell ref="A15:A17"/>
    <mergeCell ref="B15:B17"/>
    <mergeCell ref="C15:C17"/>
    <mergeCell ref="M38:M40"/>
    <mergeCell ref="A41:A43"/>
    <mergeCell ref="B41:B43"/>
    <mergeCell ref="C41:C43"/>
    <mergeCell ref="M41:M43"/>
    <mergeCell ref="M15:M17"/>
    <mergeCell ref="A33:A35"/>
    <mergeCell ref="B33:B35"/>
    <mergeCell ref="C33:C35"/>
    <mergeCell ref="M33:M35"/>
    <mergeCell ref="A2:M2"/>
    <mergeCell ref="L1:M1"/>
    <mergeCell ref="A6:A10"/>
    <mergeCell ref="B6:B10"/>
    <mergeCell ref="C6:C10"/>
    <mergeCell ref="M6:M10"/>
    <mergeCell ref="A3:A4"/>
    <mergeCell ref="B3:B4"/>
    <mergeCell ref="C3:C4"/>
    <mergeCell ref="D3:K3"/>
    <mergeCell ref="M3:M4"/>
  </mergeCells>
  <pageMargins left="0.98425196850393704" right="0.78740157480314965" top="1.1811023622047245" bottom="0.39370078740157483" header="0.31496062992125984" footer="0.31496062992125984"/>
  <pageSetup paperSize="9" scale="75" fitToHeight="0" orientation="landscape" r:id="rId1"/>
  <rowBreaks count="1" manualBreakCount="1">
    <brk id="40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CC130-1E54-4097-8F64-9011FDAD618A}">
  <sheetPr filterMode="1">
    <outlinePr summaryBelow="0"/>
  </sheetPr>
  <dimension ref="A1:E117"/>
  <sheetViews>
    <sheetView topLeftCell="A16" zoomScaleNormal="100" workbookViewId="0">
      <selection activeCell="E8" sqref="E8:E115"/>
    </sheetView>
  </sheetViews>
  <sheetFormatPr defaultColWidth="9.140625" defaultRowHeight="15" x14ac:dyDescent="0.25"/>
  <cols>
    <col min="1" max="1" width="8.5703125" style="33" customWidth="1"/>
    <col min="2" max="2" width="13.5703125" style="33" customWidth="1"/>
    <col min="3" max="3" width="10" style="33" customWidth="1"/>
    <col min="4" max="4" width="10.85546875" style="33" customWidth="1"/>
    <col min="5" max="5" width="17.140625" style="33" customWidth="1"/>
    <col min="6" max="256" width="9.140625" style="33"/>
    <col min="257" max="257" width="8.5703125" style="33" customWidth="1"/>
    <col min="258" max="258" width="13.5703125" style="33" customWidth="1"/>
    <col min="259" max="259" width="10" style="33" customWidth="1"/>
    <col min="260" max="260" width="10.85546875" style="33" customWidth="1"/>
    <col min="261" max="261" width="17.140625" style="33" customWidth="1"/>
    <col min="262" max="512" width="9.140625" style="33"/>
    <col min="513" max="513" width="8.5703125" style="33" customWidth="1"/>
    <col min="514" max="514" width="13.5703125" style="33" customWidth="1"/>
    <col min="515" max="515" width="10" style="33" customWidth="1"/>
    <col min="516" max="516" width="10.85546875" style="33" customWidth="1"/>
    <col min="517" max="517" width="17.140625" style="33" customWidth="1"/>
    <col min="518" max="768" width="9.140625" style="33"/>
    <col min="769" max="769" width="8.5703125" style="33" customWidth="1"/>
    <col min="770" max="770" width="13.5703125" style="33" customWidth="1"/>
    <col min="771" max="771" width="10" style="33" customWidth="1"/>
    <col min="772" max="772" width="10.85546875" style="33" customWidth="1"/>
    <col min="773" max="773" width="17.140625" style="33" customWidth="1"/>
    <col min="774" max="1024" width="9.140625" style="33"/>
    <col min="1025" max="1025" width="8.5703125" style="33" customWidth="1"/>
    <col min="1026" max="1026" width="13.5703125" style="33" customWidth="1"/>
    <col min="1027" max="1027" width="10" style="33" customWidth="1"/>
    <col min="1028" max="1028" width="10.85546875" style="33" customWidth="1"/>
    <col min="1029" max="1029" width="17.140625" style="33" customWidth="1"/>
    <col min="1030" max="1280" width="9.140625" style="33"/>
    <col min="1281" max="1281" width="8.5703125" style="33" customWidth="1"/>
    <col min="1282" max="1282" width="13.5703125" style="33" customWidth="1"/>
    <col min="1283" max="1283" width="10" style="33" customWidth="1"/>
    <col min="1284" max="1284" width="10.85546875" style="33" customWidth="1"/>
    <col min="1285" max="1285" width="17.140625" style="33" customWidth="1"/>
    <col min="1286" max="1536" width="9.140625" style="33"/>
    <col min="1537" max="1537" width="8.5703125" style="33" customWidth="1"/>
    <col min="1538" max="1538" width="13.5703125" style="33" customWidth="1"/>
    <col min="1539" max="1539" width="10" style="33" customWidth="1"/>
    <col min="1540" max="1540" width="10.85546875" style="33" customWidth="1"/>
    <col min="1541" max="1541" width="17.140625" style="33" customWidth="1"/>
    <col min="1542" max="1792" width="9.140625" style="33"/>
    <col min="1793" max="1793" width="8.5703125" style="33" customWidth="1"/>
    <col min="1794" max="1794" width="13.5703125" style="33" customWidth="1"/>
    <col min="1795" max="1795" width="10" style="33" customWidth="1"/>
    <col min="1796" max="1796" width="10.85546875" style="33" customWidth="1"/>
    <col min="1797" max="1797" width="17.140625" style="33" customWidth="1"/>
    <col min="1798" max="2048" width="9.140625" style="33"/>
    <col min="2049" max="2049" width="8.5703125" style="33" customWidth="1"/>
    <col min="2050" max="2050" width="13.5703125" style="33" customWidth="1"/>
    <col min="2051" max="2051" width="10" style="33" customWidth="1"/>
    <col min="2052" max="2052" width="10.85546875" style="33" customWidth="1"/>
    <col min="2053" max="2053" width="17.140625" style="33" customWidth="1"/>
    <col min="2054" max="2304" width="9.140625" style="33"/>
    <col min="2305" max="2305" width="8.5703125" style="33" customWidth="1"/>
    <col min="2306" max="2306" width="13.5703125" style="33" customWidth="1"/>
    <col min="2307" max="2307" width="10" style="33" customWidth="1"/>
    <col min="2308" max="2308" width="10.85546875" style="33" customWidth="1"/>
    <col min="2309" max="2309" width="17.140625" style="33" customWidth="1"/>
    <col min="2310" max="2560" width="9.140625" style="33"/>
    <col min="2561" max="2561" width="8.5703125" style="33" customWidth="1"/>
    <col min="2562" max="2562" width="13.5703125" style="33" customWidth="1"/>
    <col min="2563" max="2563" width="10" style="33" customWidth="1"/>
    <col min="2564" max="2564" width="10.85546875" style="33" customWidth="1"/>
    <col min="2565" max="2565" width="17.140625" style="33" customWidth="1"/>
    <col min="2566" max="2816" width="9.140625" style="33"/>
    <col min="2817" max="2817" width="8.5703125" style="33" customWidth="1"/>
    <col min="2818" max="2818" width="13.5703125" style="33" customWidth="1"/>
    <col min="2819" max="2819" width="10" style="33" customWidth="1"/>
    <col min="2820" max="2820" width="10.85546875" style="33" customWidth="1"/>
    <col min="2821" max="2821" width="17.140625" style="33" customWidth="1"/>
    <col min="2822" max="3072" width="9.140625" style="33"/>
    <col min="3073" max="3073" width="8.5703125" style="33" customWidth="1"/>
    <col min="3074" max="3074" width="13.5703125" style="33" customWidth="1"/>
    <col min="3075" max="3075" width="10" style="33" customWidth="1"/>
    <col min="3076" max="3076" width="10.85546875" style="33" customWidth="1"/>
    <col min="3077" max="3077" width="17.140625" style="33" customWidth="1"/>
    <col min="3078" max="3328" width="9.140625" style="33"/>
    <col min="3329" max="3329" width="8.5703125" style="33" customWidth="1"/>
    <col min="3330" max="3330" width="13.5703125" style="33" customWidth="1"/>
    <col min="3331" max="3331" width="10" style="33" customWidth="1"/>
    <col min="3332" max="3332" width="10.85546875" style="33" customWidth="1"/>
    <col min="3333" max="3333" width="17.140625" style="33" customWidth="1"/>
    <col min="3334" max="3584" width="9.140625" style="33"/>
    <col min="3585" max="3585" width="8.5703125" style="33" customWidth="1"/>
    <col min="3586" max="3586" width="13.5703125" style="33" customWidth="1"/>
    <col min="3587" max="3587" width="10" style="33" customWidth="1"/>
    <col min="3588" max="3588" width="10.85546875" style="33" customWidth="1"/>
    <col min="3589" max="3589" width="17.140625" style="33" customWidth="1"/>
    <col min="3590" max="3840" width="9.140625" style="33"/>
    <col min="3841" max="3841" width="8.5703125" style="33" customWidth="1"/>
    <col min="3842" max="3842" width="13.5703125" style="33" customWidth="1"/>
    <col min="3843" max="3843" width="10" style="33" customWidth="1"/>
    <col min="3844" max="3844" width="10.85546875" style="33" customWidth="1"/>
    <col min="3845" max="3845" width="17.140625" style="33" customWidth="1"/>
    <col min="3846" max="4096" width="9.140625" style="33"/>
    <col min="4097" max="4097" width="8.5703125" style="33" customWidth="1"/>
    <col min="4098" max="4098" width="13.5703125" style="33" customWidth="1"/>
    <col min="4099" max="4099" width="10" style="33" customWidth="1"/>
    <col min="4100" max="4100" width="10.85546875" style="33" customWidth="1"/>
    <col min="4101" max="4101" width="17.140625" style="33" customWidth="1"/>
    <col min="4102" max="4352" width="9.140625" style="33"/>
    <col min="4353" max="4353" width="8.5703125" style="33" customWidth="1"/>
    <col min="4354" max="4354" width="13.5703125" style="33" customWidth="1"/>
    <col min="4355" max="4355" width="10" style="33" customWidth="1"/>
    <col min="4356" max="4356" width="10.85546875" style="33" customWidth="1"/>
    <col min="4357" max="4357" width="17.140625" style="33" customWidth="1"/>
    <col min="4358" max="4608" width="9.140625" style="33"/>
    <col min="4609" max="4609" width="8.5703125" style="33" customWidth="1"/>
    <col min="4610" max="4610" width="13.5703125" style="33" customWidth="1"/>
    <col min="4611" max="4611" width="10" style="33" customWidth="1"/>
    <col min="4612" max="4612" width="10.85546875" style="33" customWidth="1"/>
    <col min="4613" max="4613" width="17.140625" style="33" customWidth="1"/>
    <col min="4614" max="4864" width="9.140625" style="33"/>
    <col min="4865" max="4865" width="8.5703125" style="33" customWidth="1"/>
    <col min="4866" max="4866" width="13.5703125" style="33" customWidth="1"/>
    <col min="4867" max="4867" width="10" style="33" customWidth="1"/>
    <col min="4868" max="4868" width="10.85546875" style="33" customWidth="1"/>
    <col min="4869" max="4869" width="17.140625" style="33" customWidth="1"/>
    <col min="4870" max="5120" width="9.140625" style="33"/>
    <col min="5121" max="5121" width="8.5703125" style="33" customWidth="1"/>
    <col min="5122" max="5122" width="13.5703125" style="33" customWidth="1"/>
    <col min="5123" max="5123" width="10" style="33" customWidth="1"/>
    <col min="5124" max="5124" width="10.85546875" style="33" customWidth="1"/>
    <col min="5125" max="5125" width="17.140625" style="33" customWidth="1"/>
    <col min="5126" max="5376" width="9.140625" style="33"/>
    <col min="5377" max="5377" width="8.5703125" style="33" customWidth="1"/>
    <col min="5378" max="5378" width="13.5703125" style="33" customWidth="1"/>
    <col min="5379" max="5379" width="10" style="33" customWidth="1"/>
    <col min="5380" max="5380" width="10.85546875" style="33" customWidth="1"/>
    <col min="5381" max="5381" width="17.140625" style="33" customWidth="1"/>
    <col min="5382" max="5632" width="9.140625" style="33"/>
    <col min="5633" max="5633" width="8.5703125" style="33" customWidth="1"/>
    <col min="5634" max="5634" width="13.5703125" style="33" customWidth="1"/>
    <col min="5635" max="5635" width="10" style="33" customWidth="1"/>
    <col min="5636" max="5636" width="10.85546875" style="33" customWidth="1"/>
    <col min="5637" max="5637" width="17.140625" style="33" customWidth="1"/>
    <col min="5638" max="5888" width="9.140625" style="33"/>
    <col min="5889" max="5889" width="8.5703125" style="33" customWidth="1"/>
    <col min="5890" max="5890" width="13.5703125" style="33" customWidth="1"/>
    <col min="5891" max="5891" width="10" style="33" customWidth="1"/>
    <col min="5892" max="5892" width="10.85546875" style="33" customWidth="1"/>
    <col min="5893" max="5893" width="17.140625" style="33" customWidth="1"/>
    <col min="5894" max="6144" width="9.140625" style="33"/>
    <col min="6145" max="6145" width="8.5703125" style="33" customWidth="1"/>
    <col min="6146" max="6146" width="13.5703125" style="33" customWidth="1"/>
    <col min="6147" max="6147" width="10" style="33" customWidth="1"/>
    <col min="6148" max="6148" width="10.85546875" style="33" customWidth="1"/>
    <col min="6149" max="6149" width="17.140625" style="33" customWidth="1"/>
    <col min="6150" max="6400" width="9.140625" style="33"/>
    <col min="6401" max="6401" width="8.5703125" style="33" customWidth="1"/>
    <col min="6402" max="6402" width="13.5703125" style="33" customWidth="1"/>
    <col min="6403" max="6403" width="10" style="33" customWidth="1"/>
    <col min="6404" max="6404" width="10.85546875" style="33" customWidth="1"/>
    <col min="6405" max="6405" width="17.140625" style="33" customWidth="1"/>
    <col min="6406" max="6656" width="9.140625" style="33"/>
    <col min="6657" max="6657" width="8.5703125" style="33" customWidth="1"/>
    <col min="6658" max="6658" width="13.5703125" style="33" customWidth="1"/>
    <col min="6659" max="6659" width="10" style="33" customWidth="1"/>
    <col min="6660" max="6660" width="10.85546875" style="33" customWidth="1"/>
    <col min="6661" max="6661" width="17.140625" style="33" customWidth="1"/>
    <col min="6662" max="6912" width="9.140625" style="33"/>
    <col min="6913" max="6913" width="8.5703125" style="33" customWidth="1"/>
    <col min="6914" max="6914" width="13.5703125" style="33" customWidth="1"/>
    <col min="6915" max="6915" width="10" style="33" customWidth="1"/>
    <col min="6916" max="6916" width="10.85546875" style="33" customWidth="1"/>
    <col min="6917" max="6917" width="17.140625" style="33" customWidth="1"/>
    <col min="6918" max="7168" width="9.140625" style="33"/>
    <col min="7169" max="7169" width="8.5703125" style="33" customWidth="1"/>
    <col min="7170" max="7170" width="13.5703125" style="33" customWidth="1"/>
    <col min="7171" max="7171" width="10" style="33" customWidth="1"/>
    <col min="7172" max="7172" width="10.85546875" style="33" customWidth="1"/>
    <col min="7173" max="7173" width="17.140625" style="33" customWidth="1"/>
    <col min="7174" max="7424" width="9.140625" style="33"/>
    <col min="7425" max="7425" width="8.5703125" style="33" customWidth="1"/>
    <col min="7426" max="7426" width="13.5703125" style="33" customWidth="1"/>
    <col min="7427" max="7427" width="10" style="33" customWidth="1"/>
    <col min="7428" max="7428" width="10.85546875" style="33" customWidth="1"/>
    <col min="7429" max="7429" width="17.140625" style="33" customWidth="1"/>
    <col min="7430" max="7680" width="9.140625" style="33"/>
    <col min="7681" max="7681" width="8.5703125" style="33" customWidth="1"/>
    <col min="7682" max="7682" width="13.5703125" style="33" customWidth="1"/>
    <col min="7683" max="7683" width="10" style="33" customWidth="1"/>
    <col min="7684" max="7684" width="10.85546875" style="33" customWidth="1"/>
    <col min="7685" max="7685" width="17.140625" style="33" customWidth="1"/>
    <col min="7686" max="7936" width="9.140625" style="33"/>
    <col min="7937" max="7937" width="8.5703125" style="33" customWidth="1"/>
    <col min="7938" max="7938" width="13.5703125" style="33" customWidth="1"/>
    <col min="7939" max="7939" width="10" style="33" customWidth="1"/>
    <col min="7940" max="7940" width="10.85546875" style="33" customWidth="1"/>
    <col min="7941" max="7941" width="17.140625" style="33" customWidth="1"/>
    <col min="7942" max="8192" width="9.140625" style="33"/>
    <col min="8193" max="8193" width="8.5703125" style="33" customWidth="1"/>
    <col min="8194" max="8194" width="13.5703125" style="33" customWidth="1"/>
    <col min="8195" max="8195" width="10" style="33" customWidth="1"/>
    <col min="8196" max="8196" width="10.85546875" style="33" customWidth="1"/>
    <col min="8197" max="8197" width="17.140625" style="33" customWidth="1"/>
    <col min="8198" max="8448" width="9.140625" style="33"/>
    <col min="8449" max="8449" width="8.5703125" style="33" customWidth="1"/>
    <col min="8450" max="8450" width="13.5703125" style="33" customWidth="1"/>
    <col min="8451" max="8451" width="10" style="33" customWidth="1"/>
    <col min="8452" max="8452" width="10.85546875" style="33" customWidth="1"/>
    <col min="8453" max="8453" width="17.140625" style="33" customWidth="1"/>
    <col min="8454" max="8704" width="9.140625" style="33"/>
    <col min="8705" max="8705" width="8.5703125" style="33" customWidth="1"/>
    <col min="8706" max="8706" width="13.5703125" style="33" customWidth="1"/>
    <col min="8707" max="8707" width="10" style="33" customWidth="1"/>
    <col min="8708" max="8708" width="10.85546875" style="33" customWidth="1"/>
    <col min="8709" max="8709" width="17.140625" style="33" customWidth="1"/>
    <col min="8710" max="8960" width="9.140625" style="33"/>
    <col min="8961" max="8961" width="8.5703125" style="33" customWidth="1"/>
    <col min="8962" max="8962" width="13.5703125" style="33" customWidth="1"/>
    <col min="8963" max="8963" width="10" style="33" customWidth="1"/>
    <col min="8964" max="8964" width="10.85546875" style="33" customWidth="1"/>
    <col min="8965" max="8965" width="17.140625" style="33" customWidth="1"/>
    <col min="8966" max="9216" width="9.140625" style="33"/>
    <col min="9217" max="9217" width="8.5703125" style="33" customWidth="1"/>
    <col min="9218" max="9218" width="13.5703125" style="33" customWidth="1"/>
    <col min="9219" max="9219" width="10" style="33" customWidth="1"/>
    <col min="9220" max="9220" width="10.85546875" style="33" customWidth="1"/>
    <col min="9221" max="9221" width="17.140625" style="33" customWidth="1"/>
    <col min="9222" max="9472" width="9.140625" style="33"/>
    <col min="9473" max="9473" width="8.5703125" style="33" customWidth="1"/>
    <col min="9474" max="9474" width="13.5703125" style="33" customWidth="1"/>
    <col min="9475" max="9475" width="10" style="33" customWidth="1"/>
    <col min="9476" max="9476" width="10.85546875" style="33" customWidth="1"/>
    <col min="9477" max="9477" width="17.140625" style="33" customWidth="1"/>
    <col min="9478" max="9728" width="9.140625" style="33"/>
    <col min="9729" max="9729" width="8.5703125" style="33" customWidth="1"/>
    <col min="9730" max="9730" width="13.5703125" style="33" customWidth="1"/>
    <col min="9731" max="9731" width="10" style="33" customWidth="1"/>
    <col min="9732" max="9732" width="10.85546875" style="33" customWidth="1"/>
    <col min="9733" max="9733" width="17.140625" style="33" customWidth="1"/>
    <col min="9734" max="9984" width="9.140625" style="33"/>
    <col min="9985" max="9985" width="8.5703125" style="33" customWidth="1"/>
    <col min="9986" max="9986" width="13.5703125" style="33" customWidth="1"/>
    <col min="9987" max="9987" width="10" style="33" customWidth="1"/>
    <col min="9988" max="9988" width="10.85546875" style="33" customWidth="1"/>
    <col min="9989" max="9989" width="17.140625" style="33" customWidth="1"/>
    <col min="9990" max="10240" width="9.140625" style="33"/>
    <col min="10241" max="10241" width="8.5703125" style="33" customWidth="1"/>
    <col min="10242" max="10242" width="13.5703125" style="33" customWidth="1"/>
    <col min="10243" max="10243" width="10" style="33" customWidth="1"/>
    <col min="10244" max="10244" width="10.85546875" style="33" customWidth="1"/>
    <col min="10245" max="10245" width="17.140625" style="33" customWidth="1"/>
    <col min="10246" max="10496" width="9.140625" style="33"/>
    <col min="10497" max="10497" width="8.5703125" style="33" customWidth="1"/>
    <col min="10498" max="10498" width="13.5703125" style="33" customWidth="1"/>
    <col min="10499" max="10499" width="10" style="33" customWidth="1"/>
    <col min="10500" max="10500" width="10.85546875" style="33" customWidth="1"/>
    <col min="10501" max="10501" width="17.140625" style="33" customWidth="1"/>
    <col min="10502" max="10752" width="9.140625" style="33"/>
    <col min="10753" max="10753" width="8.5703125" style="33" customWidth="1"/>
    <col min="10754" max="10754" width="13.5703125" style="33" customWidth="1"/>
    <col min="10755" max="10755" width="10" style="33" customWidth="1"/>
    <col min="10756" max="10756" width="10.85546875" style="33" customWidth="1"/>
    <col min="10757" max="10757" width="17.140625" style="33" customWidth="1"/>
    <col min="10758" max="11008" width="9.140625" style="33"/>
    <col min="11009" max="11009" width="8.5703125" style="33" customWidth="1"/>
    <col min="11010" max="11010" width="13.5703125" style="33" customWidth="1"/>
    <col min="11011" max="11011" width="10" style="33" customWidth="1"/>
    <col min="11012" max="11012" width="10.85546875" style="33" customWidth="1"/>
    <col min="11013" max="11013" width="17.140625" style="33" customWidth="1"/>
    <col min="11014" max="11264" width="9.140625" style="33"/>
    <col min="11265" max="11265" width="8.5703125" style="33" customWidth="1"/>
    <col min="11266" max="11266" width="13.5703125" style="33" customWidth="1"/>
    <col min="11267" max="11267" width="10" style="33" customWidth="1"/>
    <col min="11268" max="11268" width="10.85546875" style="33" customWidth="1"/>
    <col min="11269" max="11269" width="17.140625" style="33" customWidth="1"/>
    <col min="11270" max="11520" width="9.140625" style="33"/>
    <col min="11521" max="11521" width="8.5703125" style="33" customWidth="1"/>
    <col min="11522" max="11522" width="13.5703125" style="33" customWidth="1"/>
    <col min="11523" max="11523" width="10" style="33" customWidth="1"/>
    <col min="11524" max="11524" width="10.85546875" style="33" customWidth="1"/>
    <col min="11525" max="11525" width="17.140625" style="33" customWidth="1"/>
    <col min="11526" max="11776" width="9.140625" style="33"/>
    <col min="11777" max="11777" width="8.5703125" style="33" customWidth="1"/>
    <col min="11778" max="11778" width="13.5703125" style="33" customWidth="1"/>
    <col min="11779" max="11779" width="10" style="33" customWidth="1"/>
    <col min="11780" max="11780" width="10.85546875" style="33" customWidth="1"/>
    <col min="11781" max="11781" width="17.140625" style="33" customWidth="1"/>
    <col min="11782" max="12032" width="9.140625" style="33"/>
    <col min="12033" max="12033" width="8.5703125" style="33" customWidth="1"/>
    <col min="12034" max="12034" width="13.5703125" style="33" customWidth="1"/>
    <col min="12035" max="12035" width="10" style="33" customWidth="1"/>
    <col min="12036" max="12036" width="10.85546875" style="33" customWidth="1"/>
    <col min="12037" max="12037" width="17.140625" style="33" customWidth="1"/>
    <col min="12038" max="12288" width="9.140625" style="33"/>
    <col min="12289" max="12289" width="8.5703125" style="33" customWidth="1"/>
    <col min="12290" max="12290" width="13.5703125" style="33" customWidth="1"/>
    <col min="12291" max="12291" width="10" style="33" customWidth="1"/>
    <col min="12292" max="12292" width="10.85546875" style="33" customWidth="1"/>
    <col min="12293" max="12293" width="17.140625" style="33" customWidth="1"/>
    <col min="12294" max="12544" width="9.140625" style="33"/>
    <col min="12545" max="12545" width="8.5703125" style="33" customWidth="1"/>
    <col min="12546" max="12546" width="13.5703125" style="33" customWidth="1"/>
    <col min="12547" max="12547" width="10" style="33" customWidth="1"/>
    <col min="12548" max="12548" width="10.85546875" style="33" customWidth="1"/>
    <col min="12549" max="12549" width="17.140625" style="33" customWidth="1"/>
    <col min="12550" max="12800" width="9.140625" style="33"/>
    <col min="12801" max="12801" width="8.5703125" style="33" customWidth="1"/>
    <col min="12802" max="12802" width="13.5703125" style="33" customWidth="1"/>
    <col min="12803" max="12803" width="10" style="33" customWidth="1"/>
    <col min="12804" max="12804" width="10.85546875" style="33" customWidth="1"/>
    <col min="12805" max="12805" width="17.140625" style="33" customWidth="1"/>
    <col min="12806" max="13056" width="9.140625" style="33"/>
    <col min="13057" max="13057" width="8.5703125" style="33" customWidth="1"/>
    <col min="13058" max="13058" width="13.5703125" style="33" customWidth="1"/>
    <col min="13059" max="13059" width="10" style="33" customWidth="1"/>
    <col min="13060" max="13060" width="10.85546875" style="33" customWidth="1"/>
    <col min="13061" max="13061" width="17.140625" style="33" customWidth="1"/>
    <col min="13062" max="13312" width="9.140625" style="33"/>
    <col min="13313" max="13313" width="8.5703125" style="33" customWidth="1"/>
    <col min="13314" max="13314" width="13.5703125" style="33" customWidth="1"/>
    <col min="13315" max="13315" width="10" style="33" customWidth="1"/>
    <col min="13316" max="13316" width="10.85546875" style="33" customWidth="1"/>
    <col min="13317" max="13317" width="17.140625" style="33" customWidth="1"/>
    <col min="13318" max="13568" width="9.140625" style="33"/>
    <col min="13569" max="13569" width="8.5703125" style="33" customWidth="1"/>
    <col min="13570" max="13570" width="13.5703125" style="33" customWidth="1"/>
    <col min="13571" max="13571" width="10" style="33" customWidth="1"/>
    <col min="13572" max="13572" width="10.85546875" style="33" customWidth="1"/>
    <col min="13573" max="13573" width="17.140625" style="33" customWidth="1"/>
    <col min="13574" max="13824" width="9.140625" style="33"/>
    <col min="13825" max="13825" width="8.5703125" style="33" customWidth="1"/>
    <col min="13826" max="13826" width="13.5703125" style="33" customWidth="1"/>
    <col min="13827" max="13827" width="10" style="33" customWidth="1"/>
    <col min="13828" max="13828" width="10.85546875" style="33" customWidth="1"/>
    <col min="13829" max="13829" width="17.140625" style="33" customWidth="1"/>
    <col min="13830" max="14080" width="9.140625" style="33"/>
    <col min="14081" max="14081" width="8.5703125" style="33" customWidth="1"/>
    <col min="14082" max="14082" width="13.5703125" style="33" customWidth="1"/>
    <col min="14083" max="14083" width="10" style="33" customWidth="1"/>
    <col min="14084" max="14084" width="10.85546875" style="33" customWidth="1"/>
    <col min="14085" max="14085" width="17.140625" style="33" customWidth="1"/>
    <col min="14086" max="14336" width="9.140625" style="33"/>
    <col min="14337" max="14337" width="8.5703125" style="33" customWidth="1"/>
    <col min="14338" max="14338" width="13.5703125" style="33" customWidth="1"/>
    <col min="14339" max="14339" width="10" style="33" customWidth="1"/>
    <col min="14340" max="14340" width="10.85546875" style="33" customWidth="1"/>
    <col min="14341" max="14341" width="17.140625" style="33" customWidth="1"/>
    <col min="14342" max="14592" width="9.140625" style="33"/>
    <col min="14593" max="14593" width="8.5703125" style="33" customWidth="1"/>
    <col min="14594" max="14594" width="13.5703125" style="33" customWidth="1"/>
    <col min="14595" max="14595" width="10" style="33" customWidth="1"/>
    <col min="14596" max="14596" width="10.85546875" style="33" customWidth="1"/>
    <col min="14597" max="14597" width="17.140625" style="33" customWidth="1"/>
    <col min="14598" max="14848" width="9.140625" style="33"/>
    <col min="14849" max="14849" width="8.5703125" style="33" customWidth="1"/>
    <col min="14850" max="14850" width="13.5703125" style="33" customWidth="1"/>
    <col min="14851" max="14851" width="10" style="33" customWidth="1"/>
    <col min="14852" max="14852" width="10.85546875" style="33" customWidth="1"/>
    <col min="14853" max="14853" width="17.140625" style="33" customWidth="1"/>
    <col min="14854" max="15104" width="9.140625" style="33"/>
    <col min="15105" max="15105" width="8.5703125" style="33" customWidth="1"/>
    <col min="15106" max="15106" width="13.5703125" style="33" customWidth="1"/>
    <col min="15107" max="15107" width="10" style="33" customWidth="1"/>
    <col min="15108" max="15108" width="10.85546875" style="33" customWidth="1"/>
    <col min="15109" max="15109" width="17.140625" style="33" customWidth="1"/>
    <col min="15110" max="15360" width="9.140625" style="33"/>
    <col min="15361" max="15361" width="8.5703125" style="33" customWidth="1"/>
    <col min="15362" max="15362" width="13.5703125" style="33" customWidth="1"/>
    <col min="15363" max="15363" width="10" style="33" customWidth="1"/>
    <col min="15364" max="15364" width="10.85546875" style="33" customWidth="1"/>
    <col min="15365" max="15365" width="17.140625" style="33" customWidth="1"/>
    <col min="15366" max="15616" width="9.140625" style="33"/>
    <col min="15617" max="15617" width="8.5703125" style="33" customWidth="1"/>
    <col min="15618" max="15618" width="13.5703125" style="33" customWidth="1"/>
    <col min="15619" max="15619" width="10" style="33" customWidth="1"/>
    <col min="15620" max="15620" width="10.85546875" style="33" customWidth="1"/>
    <col min="15621" max="15621" width="17.140625" style="33" customWidth="1"/>
    <col min="15622" max="15872" width="9.140625" style="33"/>
    <col min="15873" max="15873" width="8.5703125" style="33" customWidth="1"/>
    <col min="15874" max="15874" width="13.5703125" style="33" customWidth="1"/>
    <col min="15875" max="15875" width="10" style="33" customWidth="1"/>
    <col min="15876" max="15876" width="10.85546875" style="33" customWidth="1"/>
    <col min="15877" max="15877" width="17.140625" style="33" customWidth="1"/>
    <col min="15878" max="16128" width="9.140625" style="33"/>
    <col min="16129" max="16129" width="8.5703125" style="33" customWidth="1"/>
    <col min="16130" max="16130" width="13.5703125" style="33" customWidth="1"/>
    <col min="16131" max="16131" width="10" style="33" customWidth="1"/>
    <col min="16132" max="16132" width="10.85546875" style="33" customWidth="1"/>
    <col min="16133" max="16133" width="17.140625" style="33" customWidth="1"/>
    <col min="16134" max="16384" width="9.140625" style="33"/>
  </cols>
  <sheetData>
    <row r="1" spans="1:5" x14ac:dyDescent="0.25">
      <c r="A1" s="32" t="s">
        <v>78</v>
      </c>
      <c r="B1" s="33" t="s">
        <v>142</v>
      </c>
    </row>
    <row r="2" spans="1:5" x14ac:dyDescent="0.25">
      <c r="A2" s="32" t="s">
        <v>80</v>
      </c>
      <c r="B2" s="33" t="s">
        <v>143</v>
      </c>
    </row>
    <row r="3" spans="1:5" x14ac:dyDescent="0.25">
      <c r="A3" s="32" t="s">
        <v>82</v>
      </c>
      <c r="B3" s="33" t="s">
        <v>83</v>
      </c>
    </row>
    <row r="4" spans="1:5" x14ac:dyDescent="0.25">
      <c r="A4" s="32" t="s">
        <v>84</v>
      </c>
      <c r="B4" s="33" t="s">
        <v>85</v>
      </c>
    </row>
    <row r="5" spans="1:5" x14ac:dyDescent="0.25">
      <c r="A5" s="32" t="s">
        <v>87</v>
      </c>
    </row>
    <row r="7" spans="1:5" ht="48.75" customHeight="1" x14ac:dyDescent="0.25">
      <c r="A7" s="35" t="s">
        <v>144</v>
      </c>
      <c r="B7" s="35" t="s">
        <v>95</v>
      </c>
      <c r="C7" s="35" t="s">
        <v>145</v>
      </c>
      <c r="D7" s="35" t="s">
        <v>146</v>
      </c>
      <c r="E7" s="36">
        <v>2023</v>
      </c>
    </row>
    <row r="8" spans="1:5" x14ac:dyDescent="0.25">
      <c r="A8" s="42" t="s">
        <v>105</v>
      </c>
      <c r="B8" s="42" t="s">
        <v>135</v>
      </c>
      <c r="C8" s="42" t="s">
        <v>147</v>
      </c>
      <c r="D8" s="42" t="s">
        <v>148</v>
      </c>
      <c r="E8" s="40">
        <v>110179100</v>
      </c>
    </row>
    <row r="9" spans="1:5" x14ac:dyDescent="0.25">
      <c r="A9" s="42" t="s">
        <v>105</v>
      </c>
      <c r="B9" s="42" t="s">
        <v>135</v>
      </c>
      <c r="C9" s="42" t="s">
        <v>149</v>
      </c>
      <c r="D9" s="42" t="s">
        <v>150</v>
      </c>
      <c r="E9" s="40">
        <v>32746400</v>
      </c>
    </row>
    <row r="10" spans="1:5" x14ac:dyDescent="0.25">
      <c r="A10" s="42" t="s">
        <v>105</v>
      </c>
      <c r="B10" s="42" t="s">
        <v>106</v>
      </c>
      <c r="C10" s="42" t="s">
        <v>151</v>
      </c>
      <c r="D10" s="42" t="s">
        <v>152</v>
      </c>
      <c r="E10" s="40">
        <v>2750000</v>
      </c>
    </row>
    <row r="11" spans="1:5" x14ac:dyDescent="0.25">
      <c r="A11" s="42" t="s">
        <v>105</v>
      </c>
      <c r="B11" s="42" t="s">
        <v>106</v>
      </c>
      <c r="C11" s="42" t="s">
        <v>153</v>
      </c>
      <c r="D11" s="42" t="s">
        <v>154</v>
      </c>
      <c r="E11" s="40">
        <v>46042.9</v>
      </c>
    </row>
    <row r="12" spans="1:5" x14ac:dyDescent="0.25">
      <c r="A12" s="42" t="s">
        <v>105</v>
      </c>
      <c r="B12" s="42" t="s">
        <v>106</v>
      </c>
      <c r="C12" s="42" t="s">
        <v>155</v>
      </c>
      <c r="D12" s="42" t="s">
        <v>156</v>
      </c>
      <c r="E12" s="40">
        <v>100</v>
      </c>
    </row>
    <row r="13" spans="1:5" x14ac:dyDescent="0.25">
      <c r="A13" s="42" t="s">
        <v>105</v>
      </c>
      <c r="B13" s="42" t="s">
        <v>157</v>
      </c>
      <c r="C13" s="42" t="s">
        <v>147</v>
      </c>
      <c r="D13" s="42" t="s">
        <v>148</v>
      </c>
      <c r="E13" s="40">
        <v>2327598.7799999998</v>
      </c>
    </row>
    <row r="14" spans="1:5" x14ac:dyDescent="0.25">
      <c r="A14" s="42" t="s">
        <v>105</v>
      </c>
      <c r="B14" s="42" t="s">
        <v>157</v>
      </c>
      <c r="C14" s="42" t="s">
        <v>149</v>
      </c>
      <c r="D14" s="42" t="s">
        <v>150</v>
      </c>
      <c r="E14" s="40">
        <v>706644.47</v>
      </c>
    </row>
    <row r="15" spans="1:5" x14ac:dyDescent="0.25">
      <c r="A15" s="42" t="s">
        <v>105</v>
      </c>
      <c r="B15" s="42" t="s">
        <v>158</v>
      </c>
      <c r="C15" s="42" t="s">
        <v>147</v>
      </c>
      <c r="D15" s="42" t="s">
        <v>148</v>
      </c>
      <c r="E15" s="40">
        <v>0</v>
      </c>
    </row>
    <row r="16" spans="1:5" x14ac:dyDescent="0.25">
      <c r="A16" s="42" t="s">
        <v>105</v>
      </c>
      <c r="B16" s="42" t="s">
        <v>158</v>
      </c>
      <c r="C16" s="42" t="s">
        <v>149</v>
      </c>
      <c r="D16" s="42" t="s">
        <v>150</v>
      </c>
      <c r="E16" s="40">
        <v>0</v>
      </c>
    </row>
    <row r="17" spans="1:5" hidden="1" x14ac:dyDescent="0.25">
      <c r="A17" s="42" t="s">
        <v>130</v>
      </c>
      <c r="B17" s="42" t="s">
        <v>131</v>
      </c>
      <c r="C17" s="42" t="s">
        <v>151</v>
      </c>
      <c r="D17" s="42" t="s">
        <v>159</v>
      </c>
      <c r="E17" s="40">
        <v>20000</v>
      </c>
    </row>
    <row r="18" spans="1:5" hidden="1" x14ac:dyDescent="0.25">
      <c r="A18" s="42" t="s">
        <v>130</v>
      </c>
      <c r="B18" s="42" t="s">
        <v>131</v>
      </c>
      <c r="C18" s="42" t="s">
        <v>160</v>
      </c>
      <c r="D18" s="42" t="s">
        <v>161</v>
      </c>
      <c r="E18" s="40">
        <v>2215700</v>
      </c>
    </row>
    <row r="19" spans="1:5" hidden="1" x14ac:dyDescent="0.25">
      <c r="A19" s="42" t="s">
        <v>130</v>
      </c>
      <c r="B19" s="42" t="s">
        <v>131</v>
      </c>
      <c r="C19" s="42" t="s">
        <v>160</v>
      </c>
      <c r="D19" s="42" t="s">
        <v>162</v>
      </c>
      <c r="E19" s="40">
        <v>414000</v>
      </c>
    </row>
    <row r="20" spans="1:5" hidden="1" x14ac:dyDescent="0.25">
      <c r="A20" s="42" t="s">
        <v>130</v>
      </c>
      <c r="B20" s="42" t="s">
        <v>131</v>
      </c>
      <c r="C20" s="42" t="s">
        <v>160</v>
      </c>
      <c r="D20" s="42" t="s">
        <v>163</v>
      </c>
      <c r="E20" s="40">
        <v>995000</v>
      </c>
    </row>
    <row r="21" spans="1:5" hidden="1" x14ac:dyDescent="0.25">
      <c r="A21" s="42" t="s">
        <v>130</v>
      </c>
      <c r="B21" s="42" t="s">
        <v>131</v>
      </c>
      <c r="C21" s="42" t="s">
        <v>160</v>
      </c>
      <c r="D21" s="42" t="s">
        <v>164</v>
      </c>
      <c r="E21" s="40">
        <v>90000</v>
      </c>
    </row>
    <row r="22" spans="1:5" hidden="1" x14ac:dyDescent="0.25">
      <c r="A22" s="42" t="s">
        <v>130</v>
      </c>
      <c r="B22" s="42" t="s">
        <v>131</v>
      </c>
      <c r="C22" s="42" t="s">
        <v>160</v>
      </c>
      <c r="D22" s="42" t="s">
        <v>165</v>
      </c>
      <c r="E22" s="40">
        <v>64830</v>
      </c>
    </row>
    <row r="23" spans="1:5" hidden="1" x14ac:dyDescent="0.25">
      <c r="A23" s="42" t="s">
        <v>130</v>
      </c>
      <c r="B23" s="42" t="s">
        <v>131</v>
      </c>
      <c r="C23" s="42" t="s">
        <v>160</v>
      </c>
      <c r="D23" s="42" t="s">
        <v>166</v>
      </c>
      <c r="E23" s="40">
        <v>268846.63</v>
      </c>
    </row>
    <row r="24" spans="1:5" hidden="1" x14ac:dyDescent="0.25">
      <c r="A24" s="42" t="s">
        <v>130</v>
      </c>
      <c r="B24" s="42" t="s">
        <v>131</v>
      </c>
      <c r="C24" s="42" t="s">
        <v>160</v>
      </c>
      <c r="D24" s="42" t="s">
        <v>167</v>
      </c>
      <c r="E24" s="40">
        <v>245680</v>
      </c>
    </row>
    <row r="25" spans="1:5" hidden="1" x14ac:dyDescent="0.25">
      <c r="A25" s="42" t="s">
        <v>130</v>
      </c>
      <c r="B25" s="42" t="s">
        <v>131</v>
      </c>
      <c r="C25" s="42" t="s">
        <v>160</v>
      </c>
      <c r="D25" s="42" t="s">
        <v>168</v>
      </c>
      <c r="E25" s="40">
        <v>150000</v>
      </c>
    </row>
    <row r="26" spans="1:5" hidden="1" x14ac:dyDescent="0.25">
      <c r="A26" s="42" t="s">
        <v>130</v>
      </c>
      <c r="B26" s="42" t="s">
        <v>169</v>
      </c>
      <c r="C26" s="42" t="s">
        <v>160</v>
      </c>
      <c r="D26" s="42" t="s">
        <v>170</v>
      </c>
      <c r="E26" s="40">
        <v>204950.78</v>
      </c>
    </row>
    <row r="27" spans="1:5" hidden="1" x14ac:dyDescent="0.25">
      <c r="A27" s="42" t="s">
        <v>130</v>
      </c>
      <c r="B27" s="42" t="s">
        <v>169</v>
      </c>
      <c r="C27" s="42" t="s">
        <v>160</v>
      </c>
      <c r="D27" s="42" t="s">
        <v>162</v>
      </c>
      <c r="E27" s="40">
        <v>70860.62</v>
      </c>
    </row>
    <row r="28" spans="1:5" hidden="1" x14ac:dyDescent="0.25">
      <c r="A28" s="42" t="s">
        <v>130</v>
      </c>
      <c r="B28" s="42" t="s">
        <v>169</v>
      </c>
      <c r="C28" s="42" t="s">
        <v>171</v>
      </c>
      <c r="D28" s="42" t="s">
        <v>156</v>
      </c>
      <c r="E28" s="40">
        <v>2226054.91</v>
      </c>
    </row>
    <row r="29" spans="1:5" x14ac:dyDescent="0.25">
      <c r="A29" s="42" t="s">
        <v>110</v>
      </c>
      <c r="B29" s="42" t="s">
        <v>111</v>
      </c>
      <c r="C29" s="42" t="s">
        <v>172</v>
      </c>
      <c r="D29" s="42" t="s">
        <v>148</v>
      </c>
      <c r="E29" s="40">
        <v>64410800</v>
      </c>
    </row>
    <row r="30" spans="1:5" x14ac:dyDescent="0.25">
      <c r="A30" s="42" t="s">
        <v>110</v>
      </c>
      <c r="B30" s="42" t="s">
        <v>111</v>
      </c>
      <c r="C30" s="42" t="s">
        <v>173</v>
      </c>
      <c r="D30" s="42" t="s">
        <v>152</v>
      </c>
      <c r="E30" s="40">
        <v>1331500</v>
      </c>
    </row>
    <row r="31" spans="1:5" x14ac:dyDescent="0.25">
      <c r="A31" s="42" t="s">
        <v>110</v>
      </c>
      <c r="B31" s="42" t="s">
        <v>111</v>
      </c>
      <c r="C31" s="42" t="s">
        <v>174</v>
      </c>
      <c r="D31" s="42" t="s">
        <v>150</v>
      </c>
      <c r="E31" s="40">
        <v>19452100</v>
      </c>
    </row>
    <row r="32" spans="1:5" x14ac:dyDescent="0.25">
      <c r="A32" s="42" t="s">
        <v>110</v>
      </c>
      <c r="B32" s="42" t="s">
        <v>111</v>
      </c>
      <c r="C32" s="42" t="s">
        <v>160</v>
      </c>
      <c r="D32" s="42" t="s">
        <v>161</v>
      </c>
      <c r="E32" s="40">
        <v>321200</v>
      </c>
    </row>
    <row r="33" spans="1:5" x14ac:dyDescent="0.25">
      <c r="A33" s="42" t="s">
        <v>110</v>
      </c>
      <c r="B33" s="42" t="s">
        <v>111</v>
      </c>
      <c r="C33" s="42" t="s">
        <v>160</v>
      </c>
      <c r="D33" s="42" t="s">
        <v>175</v>
      </c>
      <c r="E33" s="40">
        <v>256803</v>
      </c>
    </row>
    <row r="34" spans="1:5" x14ac:dyDescent="0.25">
      <c r="A34" s="42" t="s">
        <v>110</v>
      </c>
      <c r="B34" s="42" t="s">
        <v>111</v>
      </c>
      <c r="C34" s="42" t="s">
        <v>160</v>
      </c>
      <c r="D34" s="42" t="s">
        <v>170</v>
      </c>
      <c r="E34" s="40">
        <v>108000</v>
      </c>
    </row>
    <row r="35" spans="1:5" x14ac:dyDescent="0.25">
      <c r="A35" s="42" t="s">
        <v>110</v>
      </c>
      <c r="B35" s="42" t="s">
        <v>111</v>
      </c>
      <c r="C35" s="42" t="s">
        <v>160</v>
      </c>
      <c r="D35" s="42" t="s">
        <v>176</v>
      </c>
      <c r="E35" s="40">
        <v>22600</v>
      </c>
    </row>
    <row r="36" spans="1:5" x14ac:dyDescent="0.25">
      <c r="A36" s="42" t="s">
        <v>110</v>
      </c>
      <c r="B36" s="42" t="s">
        <v>111</v>
      </c>
      <c r="C36" s="42" t="s">
        <v>160</v>
      </c>
      <c r="D36" s="42" t="s">
        <v>162</v>
      </c>
      <c r="E36" s="40">
        <v>820734.72</v>
      </c>
    </row>
    <row r="37" spans="1:5" x14ac:dyDescent="0.25">
      <c r="A37" s="42" t="s">
        <v>110</v>
      </c>
      <c r="B37" s="42" t="s">
        <v>111</v>
      </c>
      <c r="C37" s="42" t="s">
        <v>160</v>
      </c>
      <c r="D37" s="42" t="s">
        <v>163</v>
      </c>
      <c r="E37" s="40">
        <v>757564</v>
      </c>
    </row>
    <row r="38" spans="1:5" x14ac:dyDescent="0.25">
      <c r="A38" s="42" t="s">
        <v>110</v>
      </c>
      <c r="B38" s="42" t="s">
        <v>111</v>
      </c>
      <c r="C38" s="42" t="s">
        <v>160</v>
      </c>
      <c r="D38" s="42" t="s">
        <v>177</v>
      </c>
      <c r="E38" s="40">
        <v>140000</v>
      </c>
    </row>
    <row r="39" spans="1:5" x14ac:dyDescent="0.25">
      <c r="A39" s="42" t="s">
        <v>110</v>
      </c>
      <c r="B39" s="42" t="s">
        <v>111</v>
      </c>
      <c r="C39" s="42" t="s">
        <v>160</v>
      </c>
      <c r="D39" s="42" t="s">
        <v>166</v>
      </c>
      <c r="E39" s="40">
        <v>284400</v>
      </c>
    </row>
    <row r="40" spans="1:5" x14ac:dyDescent="0.25">
      <c r="A40" s="42" t="s">
        <v>110</v>
      </c>
      <c r="B40" s="42" t="s">
        <v>111</v>
      </c>
      <c r="C40" s="42" t="s">
        <v>178</v>
      </c>
      <c r="D40" s="42" t="s">
        <v>170</v>
      </c>
      <c r="E40" s="40">
        <v>800600</v>
      </c>
    </row>
    <row r="41" spans="1:5" x14ac:dyDescent="0.25">
      <c r="A41" s="42" t="s">
        <v>110</v>
      </c>
      <c r="B41" s="42" t="s">
        <v>111</v>
      </c>
      <c r="C41" s="42" t="s">
        <v>179</v>
      </c>
      <c r="D41" s="42" t="s">
        <v>180</v>
      </c>
      <c r="E41" s="40">
        <v>57886</v>
      </c>
    </row>
    <row r="42" spans="1:5" x14ac:dyDescent="0.25">
      <c r="A42" s="42" t="s">
        <v>110</v>
      </c>
      <c r="B42" s="42" t="s">
        <v>111</v>
      </c>
      <c r="C42" s="42" t="s">
        <v>181</v>
      </c>
      <c r="D42" s="42" t="s">
        <v>156</v>
      </c>
      <c r="E42" s="40">
        <v>9214</v>
      </c>
    </row>
    <row r="43" spans="1:5" x14ac:dyDescent="0.25">
      <c r="A43" s="42" t="s">
        <v>110</v>
      </c>
      <c r="B43" s="42" t="s">
        <v>125</v>
      </c>
      <c r="C43" s="42" t="s">
        <v>160</v>
      </c>
      <c r="D43" s="42" t="s">
        <v>163</v>
      </c>
      <c r="E43" s="40">
        <v>2855000</v>
      </c>
    </row>
    <row r="44" spans="1:5" x14ac:dyDescent="0.25">
      <c r="A44" s="42" t="s">
        <v>110</v>
      </c>
      <c r="B44" s="42" t="s">
        <v>124</v>
      </c>
      <c r="C44" s="42" t="s">
        <v>160</v>
      </c>
      <c r="D44" s="42" t="s">
        <v>163</v>
      </c>
      <c r="E44" s="40">
        <v>1725210.99</v>
      </c>
    </row>
    <row r="45" spans="1:5" x14ac:dyDescent="0.25">
      <c r="A45" s="42" t="s">
        <v>110</v>
      </c>
      <c r="B45" s="42" t="s">
        <v>112</v>
      </c>
      <c r="C45" s="42" t="s">
        <v>160</v>
      </c>
      <c r="D45" s="42" t="s">
        <v>163</v>
      </c>
      <c r="E45" s="40">
        <v>175600</v>
      </c>
    </row>
    <row r="46" spans="1:5" x14ac:dyDescent="0.25">
      <c r="A46" s="42" t="s">
        <v>110</v>
      </c>
      <c r="B46" s="42" t="s">
        <v>123</v>
      </c>
      <c r="C46" s="42" t="s">
        <v>160</v>
      </c>
      <c r="D46" s="42" t="s">
        <v>163</v>
      </c>
      <c r="E46" s="40">
        <v>2200000</v>
      </c>
    </row>
    <row r="47" spans="1:5" x14ac:dyDescent="0.25">
      <c r="A47" s="42" t="s">
        <v>110</v>
      </c>
      <c r="B47" s="42" t="s">
        <v>114</v>
      </c>
      <c r="C47" s="42" t="s">
        <v>182</v>
      </c>
      <c r="D47" s="42" t="s">
        <v>163</v>
      </c>
      <c r="E47" s="40">
        <v>170000</v>
      </c>
    </row>
    <row r="48" spans="1:5" hidden="1" x14ac:dyDescent="0.25">
      <c r="A48" s="42" t="s">
        <v>110</v>
      </c>
      <c r="B48" s="42" t="s">
        <v>183</v>
      </c>
      <c r="C48" s="42" t="s">
        <v>160</v>
      </c>
      <c r="D48" s="42" t="s">
        <v>163</v>
      </c>
      <c r="E48" s="40">
        <v>155000</v>
      </c>
    </row>
    <row r="49" spans="1:5" hidden="1" x14ac:dyDescent="0.25">
      <c r="A49" s="42" t="s">
        <v>117</v>
      </c>
      <c r="B49" s="42" t="s">
        <v>184</v>
      </c>
      <c r="C49" s="42" t="s">
        <v>185</v>
      </c>
      <c r="D49" s="42" t="s">
        <v>177</v>
      </c>
      <c r="E49" s="40">
        <v>4439480</v>
      </c>
    </row>
    <row r="50" spans="1:5" hidden="1" x14ac:dyDescent="0.25">
      <c r="A50" s="42" t="s">
        <v>117</v>
      </c>
      <c r="B50" s="42" t="s">
        <v>184</v>
      </c>
      <c r="C50" s="42" t="s">
        <v>155</v>
      </c>
      <c r="D50" s="42" t="s">
        <v>156</v>
      </c>
      <c r="E50" s="40">
        <v>1782520</v>
      </c>
    </row>
    <row r="51" spans="1:5" x14ac:dyDescent="0.25">
      <c r="A51" s="42" t="s">
        <v>117</v>
      </c>
      <c r="B51" s="42" t="s">
        <v>127</v>
      </c>
      <c r="C51" s="42" t="s">
        <v>160</v>
      </c>
      <c r="D51" s="42" t="s">
        <v>176</v>
      </c>
      <c r="E51" s="40">
        <v>1100000</v>
      </c>
    </row>
    <row r="52" spans="1:5" x14ac:dyDescent="0.25">
      <c r="A52" s="42" t="s">
        <v>117</v>
      </c>
      <c r="B52" s="42" t="s">
        <v>127</v>
      </c>
      <c r="C52" s="42" t="s">
        <v>160</v>
      </c>
      <c r="D52" s="42" t="s">
        <v>162</v>
      </c>
      <c r="E52" s="40">
        <v>1555000</v>
      </c>
    </row>
    <row r="53" spans="1:5" x14ac:dyDescent="0.25">
      <c r="A53" s="42" t="s">
        <v>117</v>
      </c>
      <c r="B53" s="42" t="s">
        <v>127</v>
      </c>
      <c r="C53" s="42" t="s">
        <v>160</v>
      </c>
      <c r="D53" s="42" t="s">
        <v>163</v>
      </c>
      <c r="E53" s="40">
        <v>600000</v>
      </c>
    </row>
    <row r="54" spans="1:5" x14ac:dyDescent="0.25">
      <c r="A54" s="42" t="s">
        <v>117</v>
      </c>
      <c r="B54" s="42" t="s">
        <v>134</v>
      </c>
      <c r="C54" s="42" t="s">
        <v>160</v>
      </c>
      <c r="D54" s="42" t="s">
        <v>170</v>
      </c>
      <c r="E54" s="40">
        <v>1451000</v>
      </c>
    </row>
    <row r="55" spans="1:5" x14ac:dyDescent="0.25">
      <c r="A55" s="42" t="s">
        <v>117</v>
      </c>
      <c r="B55" s="42" t="s">
        <v>134</v>
      </c>
      <c r="C55" s="42" t="s">
        <v>160</v>
      </c>
      <c r="D55" s="42" t="s">
        <v>162</v>
      </c>
      <c r="E55" s="40">
        <v>21699300</v>
      </c>
    </row>
    <row r="56" spans="1:5" x14ac:dyDescent="0.25">
      <c r="A56" s="42" t="s">
        <v>117</v>
      </c>
      <c r="B56" s="42" t="s">
        <v>134</v>
      </c>
      <c r="C56" s="42" t="s">
        <v>178</v>
      </c>
      <c r="D56" s="42" t="s">
        <v>170</v>
      </c>
      <c r="E56" s="40">
        <v>59652900</v>
      </c>
    </row>
    <row r="57" spans="1:5" x14ac:dyDescent="0.25">
      <c r="A57" s="42" t="s">
        <v>117</v>
      </c>
      <c r="B57" s="42" t="s">
        <v>186</v>
      </c>
      <c r="C57" s="42" t="s">
        <v>185</v>
      </c>
      <c r="D57" s="42" t="s">
        <v>177</v>
      </c>
      <c r="E57" s="40">
        <v>9497069.4800000004</v>
      </c>
    </row>
    <row r="58" spans="1:5" hidden="1" x14ac:dyDescent="0.25">
      <c r="A58" s="42" t="s">
        <v>117</v>
      </c>
      <c r="B58" s="42" t="s">
        <v>187</v>
      </c>
      <c r="C58" s="42" t="s">
        <v>185</v>
      </c>
      <c r="D58" s="42" t="s">
        <v>177</v>
      </c>
      <c r="E58" s="40">
        <v>0</v>
      </c>
    </row>
    <row r="59" spans="1:5" hidden="1" x14ac:dyDescent="0.25">
      <c r="A59" s="42" t="s">
        <v>117</v>
      </c>
      <c r="B59" s="42" t="s">
        <v>188</v>
      </c>
      <c r="C59" s="42" t="s">
        <v>185</v>
      </c>
      <c r="D59" s="42" t="s">
        <v>189</v>
      </c>
      <c r="E59" s="40">
        <v>7085573.9900000002</v>
      </c>
    </row>
    <row r="60" spans="1:5" hidden="1" x14ac:dyDescent="0.25">
      <c r="A60" s="42" t="s">
        <v>117</v>
      </c>
      <c r="B60" s="42" t="s">
        <v>190</v>
      </c>
      <c r="C60" s="42" t="s">
        <v>185</v>
      </c>
      <c r="D60" s="42" t="s">
        <v>177</v>
      </c>
      <c r="E60" s="40">
        <v>0</v>
      </c>
    </row>
    <row r="61" spans="1:5" hidden="1" x14ac:dyDescent="0.25">
      <c r="A61" s="42" t="s">
        <v>117</v>
      </c>
      <c r="B61" s="42" t="s">
        <v>133</v>
      </c>
      <c r="C61" s="42" t="s">
        <v>185</v>
      </c>
      <c r="D61" s="42" t="s">
        <v>191</v>
      </c>
      <c r="E61" s="40">
        <v>68122862.010000005</v>
      </c>
    </row>
    <row r="62" spans="1:5" ht="28.5" hidden="1" x14ac:dyDescent="0.25">
      <c r="A62" s="42" t="s">
        <v>117</v>
      </c>
      <c r="B62" s="42" t="s">
        <v>133</v>
      </c>
      <c r="C62" s="42" t="s">
        <v>185</v>
      </c>
      <c r="D62" s="42" t="s">
        <v>192</v>
      </c>
      <c r="E62" s="40">
        <v>895717400.90999997</v>
      </c>
    </row>
    <row r="63" spans="1:5" hidden="1" x14ac:dyDescent="0.25">
      <c r="A63" s="42" t="s">
        <v>117</v>
      </c>
      <c r="B63" s="42" t="s">
        <v>133</v>
      </c>
      <c r="C63" s="42" t="s">
        <v>185</v>
      </c>
      <c r="D63" s="42" t="s">
        <v>193</v>
      </c>
      <c r="E63" s="40">
        <v>0</v>
      </c>
    </row>
    <row r="64" spans="1:5" ht="28.5" hidden="1" x14ac:dyDescent="0.25">
      <c r="A64" s="42" t="s">
        <v>117</v>
      </c>
      <c r="B64" s="42" t="s">
        <v>133</v>
      </c>
      <c r="C64" s="42" t="s">
        <v>185</v>
      </c>
      <c r="D64" s="42" t="s">
        <v>194</v>
      </c>
      <c r="E64" s="40">
        <v>135094680.30000001</v>
      </c>
    </row>
    <row r="65" spans="1:5" ht="28.5" hidden="1" x14ac:dyDescent="0.25">
      <c r="A65" s="42" t="s">
        <v>117</v>
      </c>
      <c r="B65" s="42" t="s">
        <v>133</v>
      </c>
      <c r="C65" s="42" t="s">
        <v>155</v>
      </c>
      <c r="D65" s="42" t="s">
        <v>192</v>
      </c>
      <c r="E65" s="40">
        <v>54200000</v>
      </c>
    </row>
    <row r="66" spans="1:5" ht="28.5" hidden="1" x14ac:dyDescent="0.25">
      <c r="A66" s="42" t="s">
        <v>117</v>
      </c>
      <c r="B66" s="42" t="s">
        <v>133</v>
      </c>
      <c r="C66" s="42" t="s">
        <v>155</v>
      </c>
      <c r="D66" s="42" t="s">
        <v>194</v>
      </c>
      <c r="E66" s="40">
        <v>45875982</v>
      </c>
    </row>
    <row r="67" spans="1:5" hidden="1" x14ac:dyDescent="0.25">
      <c r="A67" s="42" t="s">
        <v>117</v>
      </c>
      <c r="B67" s="42" t="s">
        <v>137</v>
      </c>
      <c r="C67" s="42" t="s">
        <v>185</v>
      </c>
      <c r="D67" s="42" t="s">
        <v>195</v>
      </c>
      <c r="E67" s="40">
        <v>2174133.9</v>
      </c>
    </row>
    <row r="68" spans="1:5" ht="28.5" hidden="1" x14ac:dyDescent="0.25">
      <c r="A68" s="42" t="s">
        <v>117</v>
      </c>
      <c r="B68" s="42" t="s">
        <v>137</v>
      </c>
      <c r="C68" s="42" t="s">
        <v>185</v>
      </c>
      <c r="D68" s="42" t="s">
        <v>196</v>
      </c>
      <c r="E68" s="40">
        <v>0</v>
      </c>
    </row>
    <row r="69" spans="1:5" ht="28.5" hidden="1" x14ac:dyDescent="0.25">
      <c r="A69" s="42" t="s">
        <v>117</v>
      </c>
      <c r="B69" s="42" t="s">
        <v>137</v>
      </c>
      <c r="C69" s="42" t="s">
        <v>185</v>
      </c>
      <c r="D69" s="42" t="s">
        <v>197</v>
      </c>
      <c r="E69" s="40">
        <v>154316951.52000001</v>
      </c>
    </row>
    <row r="70" spans="1:5" hidden="1" x14ac:dyDescent="0.25">
      <c r="A70" s="42" t="s">
        <v>117</v>
      </c>
      <c r="B70" s="42" t="s">
        <v>137</v>
      </c>
      <c r="C70" s="42" t="s">
        <v>185</v>
      </c>
      <c r="D70" s="42" t="s">
        <v>198</v>
      </c>
      <c r="E70" s="40">
        <v>0</v>
      </c>
    </row>
    <row r="71" spans="1:5" ht="28.5" hidden="1" x14ac:dyDescent="0.25">
      <c r="A71" s="42" t="s">
        <v>117</v>
      </c>
      <c r="B71" s="42" t="s">
        <v>137</v>
      </c>
      <c r="C71" s="42" t="s">
        <v>185</v>
      </c>
      <c r="D71" s="42" t="s">
        <v>199</v>
      </c>
      <c r="E71" s="40">
        <v>0</v>
      </c>
    </row>
    <row r="72" spans="1:5" ht="28.5" hidden="1" x14ac:dyDescent="0.25">
      <c r="A72" s="42" t="s">
        <v>117</v>
      </c>
      <c r="B72" s="42" t="s">
        <v>137</v>
      </c>
      <c r="C72" s="42" t="s">
        <v>185</v>
      </c>
      <c r="D72" s="42" t="s">
        <v>200</v>
      </c>
      <c r="E72" s="40">
        <v>26419822.93</v>
      </c>
    </row>
    <row r="73" spans="1:5" ht="28.5" hidden="1" x14ac:dyDescent="0.25">
      <c r="A73" s="42" t="s">
        <v>117</v>
      </c>
      <c r="B73" s="42" t="s">
        <v>137</v>
      </c>
      <c r="C73" s="42" t="s">
        <v>155</v>
      </c>
      <c r="D73" s="42" t="s">
        <v>197</v>
      </c>
      <c r="E73" s="40">
        <v>12500000</v>
      </c>
    </row>
    <row r="74" spans="1:5" hidden="1" x14ac:dyDescent="0.25">
      <c r="A74" s="42" t="s">
        <v>117</v>
      </c>
      <c r="B74" s="42" t="s">
        <v>136</v>
      </c>
      <c r="C74" s="42" t="s">
        <v>185</v>
      </c>
      <c r="D74" s="42" t="s">
        <v>177</v>
      </c>
      <c r="E74" s="40">
        <v>182910908.34999999</v>
      </c>
    </row>
    <row r="75" spans="1:5" hidden="1" x14ac:dyDescent="0.25">
      <c r="A75" s="42" t="s">
        <v>117</v>
      </c>
      <c r="B75" s="42" t="s">
        <v>136</v>
      </c>
      <c r="C75" s="42" t="s">
        <v>155</v>
      </c>
      <c r="D75" s="42" t="s">
        <v>156</v>
      </c>
      <c r="E75" s="40">
        <v>12500000</v>
      </c>
    </row>
    <row r="76" spans="1:5" hidden="1" x14ac:dyDescent="0.25">
      <c r="A76" s="42" t="s">
        <v>117</v>
      </c>
      <c r="B76" s="42" t="s">
        <v>132</v>
      </c>
      <c r="C76" s="42" t="s">
        <v>185</v>
      </c>
      <c r="D76" s="42" t="s">
        <v>177</v>
      </c>
      <c r="E76" s="40">
        <v>12505000</v>
      </c>
    </row>
    <row r="77" spans="1:5" hidden="1" x14ac:dyDescent="0.25">
      <c r="A77" s="42" t="s">
        <v>117</v>
      </c>
      <c r="B77" s="42" t="s">
        <v>118</v>
      </c>
      <c r="C77" s="42" t="s">
        <v>182</v>
      </c>
      <c r="D77" s="42" t="s">
        <v>163</v>
      </c>
      <c r="E77" s="40">
        <v>230000</v>
      </c>
    </row>
    <row r="78" spans="1:5" hidden="1" x14ac:dyDescent="0.25">
      <c r="A78" s="42" t="s">
        <v>117</v>
      </c>
      <c r="B78" s="42" t="s">
        <v>201</v>
      </c>
      <c r="C78" s="42" t="s">
        <v>185</v>
      </c>
      <c r="D78" s="42" t="s">
        <v>202</v>
      </c>
      <c r="E78" s="40">
        <v>53122409.82</v>
      </c>
    </row>
    <row r="79" spans="1:5" hidden="1" x14ac:dyDescent="0.25">
      <c r="A79" s="42" t="s">
        <v>117</v>
      </c>
      <c r="B79" s="42" t="s">
        <v>201</v>
      </c>
      <c r="C79" s="42" t="s">
        <v>155</v>
      </c>
      <c r="D79" s="42" t="s">
        <v>202</v>
      </c>
      <c r="E79" s="40">
        <v>8834000</v>
      </c>
    </row>
    <row r="80" spans="1:5" hidden="1" x14ac:dyDescent="0.25">
      <c r="A80" s="42" t="s">
        <v>117</v>
      </c>
      <c r="B80" s="42" t="s">
        <v>203</v>
      </c>
      <c r="C80" s="42" t="s">
        <v>185</v>
      </c>
      <c r="D80" s="42" t="s">
        <v>177</v>
      </c>
      <c r="E80" s="40">
        <v>536482.39</v>
      </c>
    </row>
    <row r="81" spans="1:5" hidden="1" x14ac:dyDescent="0.25">
      <c r="A81" s="42" t="s">
        <v>117</v>
      </c>
      <c r="B81" s="42" t="s">
        <v>203</v>
      </c>
      <c r="C81" s="42" t="s">
        <v>155</v>
      </c>
      <c r="D81" s="42" t="s">
        <v>156</v>
      </c>
      <c r="E81" s="40">
        <v>89340</v>
      </c>
    </row>
    <row r="82" spans="1:5" hidden="1" x14ac:dyDescent="0.25">
      <c r="A82" s="42" t="s">
        <v>117</v>
      </c>
      <c r="B82" s="42" t="s">
        <v>204</v>
      </c>
      <c r="C82" s="42" t="s">
        <v>185</v>
      </c>
      <c r="D82" s="42" t="s">
        <v>205</v>
      </c>
      <c r="E82" s="40">
        <v>287906266.06</v>
      </c>
    </row>
    <row r="83" spans="1:5" hidden="1" x14ac:dyDescent="0.25">
      <c r="A83" s="42" t="s">
        <v>117</v>
      </c>
      <c r="B83" s="42" t="s">
        <v>206</v>
      </c>
      <c r="C83" s="42" t="s">
        <v>185</v>
      </c>
      <c r="D83" s="42" t="s">
        <v>177</v>
      </c>
      <c r="E83" s="40">
        <v>2908144.1</v>
      </c>
    </row>
    <row r="84" spans="1:5" hidden="1" x14ac:dyDescent="0.25">
      <c r="A84" s="42" t="s">
        <v>117</v>
      </c>
      <c r="B84" s="42" t="s">
        <v>128</v>
      </c>
      <c r="C84" s="42" t="s">
        <v>185</v>
      </c>
      <c r="D84" s="42" t="s">
        <v>177</v>
      </c>
      <c r="E84" s="40">
        <v>6151012</v>
      </c>
    </row>
    <row r="85" spans="1:5" hidden="1" x14ac:dyDescent="0.25">
      <c r="A85" s="42" t="s">
        <v>117</v>
      </c>
      <c r="B85" s="42" t="s">
        <v>169</v>
      </c>
      <c r="C85" s="42" t="s">
        <v>160</v>
      </c>
      <c r="D85" s="42" t="s">
        <v>170</v>
      </c>
      <c r="E85" s="40">
        <v>1313419.18</v>
      </c>
    </row>
    <row r="86" spans="1:5" hidden="1" x14ac:dyDescent="0.25">
      <c r="A86" s="42" t="s">
        <v>117</v>
      </c>
      <c r="B86" s="42" t="s">
        <v>169</v>
      </c>
      <c r="C86" s="42" t="s">
        <v>160</v>
      </c>
      <c r="D86" s="42" t="s">
        <v>162</v>
      </c>
      <c r="E86" s="40">
        <v>5140727.8899999997</v>
      </c>
    </row>
    <row r="87" spans="1:5" hidden="1" x14ac:dyDescent="0.25">
      <c r="A87" s="42" t="s">
        <v>117</v>
      </c>
      <c r="B87" s="42" t="s">
        <v>169</v>
      </c>
      <c r="C87" s="42" t="s">
        <v>178</v>
      </c>
      <c r="D87" s="42" t="s">
        <v>170</v>
      </c>
      <c r="E87" s="40">
        <v>11876685.73</v>
      </c>
    </row>
    <row r="88" spans="1:5" hidden="1" x14ac:dyDescent="0.25">
      <c r="A88" s="42" t="s">
        <v>117</v>
      </c>
      <c r="B88" s="42" t="s">
        <v>169</v>
      </c>
      <c r="C88" s="42" t="s">
        <v>171</v>
      </c>
      <c r="D88" s="42" t="s">
        <v>156</v>
      </c>
      <c r="E88" s="40">
        <v>6024674.5800000001</v>
      </c>
    </row>
    <row r="89" spans="1:5" x14ac:dyDescent="0.25">
      <c r="A89" s="42" t="s">
        <v>115</v>
      </c>
      <c r="B89" s="42" t="s">
        <v>119</v>
      </c>
      <c r="C89" s="42" t="s">
        <v>160</v>
      </c>
      <c r="D89" s="42" t="s">
        <v>163</v>
      </c>
      <c r="E89" s="40">
        <v>623000</v>
      </c>
    </row>
    <row r="90" spans="1:5" x14ac:dyDescent="0.25">
      <c r="A90" s="42" t="s">
        <v>207</v>
      </c>
      <c r="B90" s="42" t="s">
        <v>208</v>
      </c>
      <c r="C90" s="42" t="s">
        <v>147</v>
      </c>
      <c r="D90" s="42" t="s">
        <v>209</v>
      </c>
      <c r="E90" s="40">
        <v>977344.3</v>
      </c>
    </row>
    <row r="91" spans="1:5" x14ac:dyDescent="0.25">
      <c r="A91" s="42" t="s">
        <v>207</v>
      </c>
      <c r="B91" s="42" t="s">
        <v>208</v>
      </c>
      <c r="C91" s="42" t="s">
        <v>151</v>
      </c>
      <c r="D91" s="42" t="s">
        <v>209</v>
      </c>
      <c r="E91" s="40">
        <v>30000</v>
      </c>
    </row>
    <row r="92" spans="1:5" x14ac:dyDescent="0.25">
      <c r="A92" s="42" t="s">
        <v>207</v>
      </c>
      <c r="B92" s="42" t="s">
        <v>208</v>
      </c>
      <c r="C92" s="42" t="s">
        <v>149</v>
      </c>
      <c r="D92" s="42" t="s">
        <v>209</v>
      </c>
      <c r="E92" s="40">
        <v>295158.7</v>
      </c>
    </row>
    <row r="93" spans="1:5" x14ac:dyDescent="0.25">
      <c r="A93" s="42" t="s">
        <v>207</v>
      </c>
      <c r="B93" s="42" t="s">
        <v>208</v>
      </c>
      <c r="C93" s="42" t="s">
        <v>160</v>
      </c>
      <c r="D93" s="42" t="s">
        <v>209</v>
      </c>
      <c r="E93" s="40">
        <v>156986</v>
      </c>
    </row>
    <row r="94" spans="1:5" ht="28.5" hidden="1" x14ac:dyDescent="0.25">
      <c r="A94" s="42" t="s">
        <v>207</v>
      </c>
      <c r="B94" s="42" t="s">
        <v>133</v>
      </c>
      <c r="C94" s="42" t="s">
        <v>210</v>
      </c>
      <c r="D94" s="42" t="s">
        <v>211</v>
      </c>
      <c r="E94" s="40">
        <v>377317.21</v>
      </c>
    </row>
    <row r="95" spans="1:5" ht="28.5" hidden="1" x14ac:dyDescent="0.25">
      <c r="A95" s="42" t="s">
        <v>207</v>
      </c>
      <c r="B95" s="42" t="s">
        <v>133</v>
      </c>
      <c r="C95" s="42" t="s">
        <v>210</v>
      </c>
      <c r="D95" s="42" t="s">
        <v>212</v>
      </c>
      <c r="E95" s="40">
        <v>2025516.11</v>
      </c>
    </row>
    <row r="96" spans="1:5" ht="28.5" hidden="1" x14ac:dyDescent="0.25">
      <c r="A96" s="42" t="s">
        <v>207</v>
      </c>
      <c r="B96" s="42" t="s">
        <v>133</v>
      </c>
      <c r="C96" s="42" t="s">
        <v>210</v>
      </c>
      <c r="D96" s="42" t="s">
        <v>194</v>
      </c>
      <c r="E96" s="40">
        <v>52404616.600000001</v>
      </c>
    </row>
    <row r="97" spans="1:5" ht="28.5" hidden="1" x14ac:dyDescent="0.25">
      <c r="A97" s="42" t="s">
        <v>207</v>
      </c>
      <c r="B97" s="42" t="s">
        <v>133</v>
      </c>
      <c r="C97" s="42" t="s">
        <v>185</v>
      </c>
      <c r="D97" s="42" t="s">
        <v>212</v>
      </c>
      <c r="E97" s="40">
        <v>0</v>
      </c>
    </row>
    <row r="98" spans="1:5" ht="28.5" hidden="1" x14ac:dyDescent="0.25">
      <c r="A98" s="42" t="s">
        <v>207</v>
      </c>
      <c r="B98" s="42" t="s">
        <v>137</v>
      </c>
      <c r="C98" s="42" t="s">
        <v>210</v>
      </c>
      <c r="D98" s="42" t="s">
        <v>213</v>
      </c>
      <c r="E98" s="40">
        <v>2789.01</v>
      </c>
    </row>
    <row r="99" spans="1:5" ht="28.5" hidden="1" x14ac:dyDescent="0.25">
      <c r="A99" s="42" t="s">
        <v>207</v>
      </c>
      <c r="B99" s="42" t="s">
        <v>137</v>
      </c>
      <c r="C99" s="42" t="s">
        <v>210</v>
      </c>
      <c r="D99" s="42" t="s">
        <v>199</v>
      </c>
      <c r="E99" s="40">
        <v>267303.31</v>
      </c>
    </row>
    <row r="100" spans="1:5" ht="28.5" hidden="1" x14ac:dyDescent="0.25">
      <c r="A100" s="42" t="s">
        <v>207</v>
      </c>
      <c r="B100" s="42" t="s">
        <v>137</v>
      </c>
      <c r="C100" s="42" t="s">
        <v>210</v>
      </c>
      <c r="D100" s="42" t="s">
        <v>200</v>
      </c>
      <c r="E100" s="40">
        <v>12612172.380000001</v>
      </c>
    </row>
    <row r="101" spans="1:5" hidden="1" x14ac:dyDescent="0.25">
      <c r="A101" s="42" t="s">
        <v>207</v>
      </c>
      <c r="B101" s="42" t="s">
        <v>136</v>
      </c>
      <c r="C101" s="42" t="s">
        <v>210</v>
      </c>
      <c r="D101" s="42" t="s">
        <v>214</v>
      </c>
      <c r="E101" s="40">
        <v>12882264.699999999</v>
      </c>
    </row>
    <row r="102" spans="1:5" hidden="1" x14ac:dyDescent="0.25">
      <c r="A102" s="42" t="s">
        <v>207</v>
      </c>
      <c r="B102" s="42" t="s">
        <v>201</v>
      </c>
      <c r="C102" s="42" t="s">
        <v>210</v>
      </c>
      <c r="D102" s="42" t="s">
        <v>202</v>
      </c>
      <c r="E102" s="40">
        <v>2122121.64</v>
      </c>
    </row>
    <row r="103" spans="1:5" hidden="1" x14ac:dyDescent="0.25">
      <c r="A103" s="42" t="s">
        <v>207</v>
      </c>
      <c r="B103" s="42" t="s">
        <v>203</v>
      </c>
      <c r="C103" s="42" t="s">
        <v>210</v>
      </c>
      <c r="D103" s="42" t="s">
        <v>214</v>
      </c>
      <c r="E103" s="40">
        <v>21435.56</v>
      </c>
    </row>
    <row r="104" spans="1:5" hidden="1" x14ac:dyDescent="0.25">
      <c r="A104" s="42" t="s">
        <v>207</v>
      </c>
      <c r="B104" s="42" t="s">
        <v>215</v>
      </c>
      <c r="C104" s="42" t="s">
        <v>216</v>
      </c>
      <c r="D104" s="42" t="s">
        <v>156</v>
      </c>
      <c r="E104" s="40">
        <v>152000</v>
      </c>
    </row>
    <row r="105" spans="1:5" hidden="1" x14ac:dyDescent="0.25">
      <c r="A105" s="42" t="s">
        <v>120</v>
      </c>
      <c r="B105" s="42" t="s">
        <v>121</v>
      </c>
      <c r="C105" s="42" t="s">
        <v>210</v>
      </c>
      <c r="D105" s="42" t="s">
        <v>217</v>
      </c>
      <c r="E105" s="40">
        <v>118535559</v>
      </c>
    </row>
    <row r="106" spans="1:5" hidden="1" x14ac:dyDescent="0.25">
      <c r="A106" s="42" t="s">
        <v>120</v>
      </c>
      <c r="B106" s="42" t="s">
        <v>121</v>
      </c>
      <c r="C106" s="42" t="s">
        <v>185</v>
      </c>
      <c r="D106" s="42" t="s">
        <v>218</v>
      </c>
      <c r="E106" s="40">
        <v>2184000</v>
      </c>
    </row>
    <row r="107" spans="1:5" hidden="1" x14ac:dyDescent="0.25">
      <c r="A107" s="42" t="s">
        <v>120</v>
      </c>
      <c r="B107" s="42" t="s">
        <v>121</v>
      </c>
      <c r="C107" s="42" t="s">
        <v>185</v>
      </c>
      <c r="D107" s="42" t="s">
        <v>217</v>
      </c>
      <c r="E107" s="40">
        <v>98398584.010000005</v>
      </c>
    </row>
    <row r="108" spans="1:5" hidden="1" x14ac:dyDescent="0.25">
      <c r="A108" s="42" t="s">
        <v>120</v>
      </c>
      <c r="B108" s="42" t="s">
        <v>121</v>
      </c>
      <c r="C108" s="42" t="s">
        <v>155</v>
      </c>
      <c r="D108" s="42" t="s">
        <v>217</v>
      </c>
      <c r="E108" s="40">
        <v>14250873.4</v>
      </c>
    </row>
    <row r="109" spans="1:5" hidden="1" x14ac:dyDescent="0.25">
      <c r="A109" s="42" t="s">
        <v>120</v>
      </c>
      <c r="B109" s="42" t="s">
        <v>219</v>
      </c>
      <c r="C109" s="42" t="s">
        <v>210</v>
      </c>
      <c r="D109" s="42" t="s">
        <v>220</v>
      </c>
      <c r="E109" s="40">
        <v>161221071</v>
      </c>
    </row>
    <row r="110" spans="1:5" hidden="1" x14ac:dyDescent="0.25">
      <c r="A110" s="42" t="s">
        <v>120</v>
      </c>
      <c r="B110" s="42" t="s">
        <v>219</v>
      </c>
      <c r="C110" s="42" t="s">
        <v>185</v>
      </c>
      <c r="D110" s="42" t="s">
        <v>220</v>
      </c>
      <c r="E110" s="40">
        <v>73005768</v>
      </c>
    </row>
    <row r="111" spans="1:5" hidden="1" x14ac:dyDescent="0.25">
      <c r="A111" s="42" t="s">
        <v>120</v>
      </c>
      <c r="B111" s="42" t="s">
        <v>219</v>
      </c>
      <c r="C111" s="42" t="s">
        <v>155</v>
      </c>
      <c r="D111" s="42" t="s">
        <v>220</v>
      </c>
      <c r="E111" s="40">
        <v>33460959.719999999</v>
      </c>
    </row>
    <row r="112" spans="1:5" x14ac:dyDescent="0.25">
      <c r="A112" s="42" t="s">
        <v>120</v>
      </c>
      <c r="B112" s="42" t="s">
        <v>221</v>
      </c>
      <c r="C112" s="42" t="s">
        <v>147</v>
      </c>
      <c r="D112" s="42" t="s">
        <v>217</v>
      </c>
      <c r="E112" s="40">
        <v>239925.96</v>
      </c>
    </row>
    <row r="113" spans="1:5" x14ac:dyDescent="0.25">
      <c r="A113" s="42" t="s">
        <v>120</v>
      </c>
      <c r="B113" s="42" t="s">
        <v>221</v>
      </c>
      <c r="C113" s="42" t="s">
        <v>149</v>
      </c>
      <c r="D113" s="42" t="s">
        <v>217</v>
      </c>
      <c r="E113" s="40">
        <v>72457.63</v>
      </c>
    </row>
    <row r="114" spans="1:5" x14ac:dyDescent="0.25">
      <c r="A114" s="42" t="s">
        <v>120</v>
      </c>
      <c r="B114" s="42" t="s">
        <v>222</v>
      </c>
      <c r="C114" s="42" t="s">
        <v>147</v>
      </c>
      <c r="D114" s="42" t="s">
        <v>220</v>
      </c>
      <c r="E114" s="40">
        <v>274040.92</v>
      </c>
    </row>
    <row r="115" spans="1:5" x14ac:dyDescent="0.25">
      <c r="A115" s="42" t="s">
        <v>120</v>
      </c>
      <c r="B115" s="42" t="s">
        <v>222</v>
      </c>
      <c r="C115" s="42" t="s">
        <v>149</v>
      </c>
      <c r="D115" s="42" t="s">
        <v>220</v>
      </c>
      <c r="E115" s="45">
        <v>82760.36</v>
      </c>
    </row>
    <row r="116" spans="1:5" hidden="1" x14ac:dyDescent="0.25">
      <c r="E116" s="47" t="s">
        <v>223</v>
      </c>
    </row>
    <row r="117" spans="1:5" x14ac:dyDescent="0.25">
      <c r="E117" s="53">
        <f>SUBTOTAL(9,E8:E116)</f>
        <v>342962042.21000004</v>
      </c>
    </row>
  </sheetData>
  <autoFilter ref="A7:E116" xr:uid="{A95CC130-1E54-4097-8F64-9011FDAD618A}">
    <filterColumn colId="1">
      <filters>
        <filter val="7810100030"/>
        <filter val="7810120080"/>
        <filter val="7810120100"/>
        <filter val="7810120140"/>
        <filter val="7810120150"/>
        <filter val="7810120350"/>
        <filter val="7810120660"/>
        <filter val="7810120760"/>
        <filter val="7810140110"/>
        <filter val="7820120130"/>
        <filter val="7830106010"/>
        <filter val="7830106030"/>
        <filter val="7830108210"/>
        <filter val="7830108300"/>
        <filter val="7830175570"/>
        <filter val="783017557U"/>
        <filter val="7830175630"/>
      </filters>
    </filterColumn>
  </autoFilter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F2354-4B3B-4113-B836-C9ABFF28A9C9}">
  <sheetPr>
    <outlinePr summaryBelow="0"/>
    <pageSetUpPr fitToPage="1"/>
  </sheetPr>
  <dimension ref="A1:K42"/>
  <sheetViews>
    <sheetView topLeftCell="A13" zoomScaleNormal="100" workbookViewId="0">
      <selection activeCell="G23" sqref="G23:I23"/>
    </sheetView>
  </sheetViews>
  <sheetFormatPr defaultColWidth="9.140625" defaultRowHeight="15" x14ac:dyDescent="0.25"/>
  <cols>
    <col min="1" max="1" width="11.42578125" style="33" customWidth="1"/>
    <col min="2" max="2" width="12.85546875" style="33" customWidth="1"/>
    <col min="3" max="3" width="10" style="33" customWidth="1"/>
    <col min="4" max="4" width="12.140625" style="33" customWidth="1"/>
    <col min="5" max="7" width="20" style="33" customWidth="1"/>
    <col min="8" max="9" width="28.5703125" style="33" customWidth="1"/>
    <col min="10" max="10" width="17.140625" style="33" customWidth="1"/>
    <col min="11" max="11" width="35.5703125" style="33" customWidth="1"/>
    <col min="12" max="256" width="9.140625" style="33"/>
    <col min="257" max="257" width="11.42578125" style="33" customWidth="1"/>
    <col min="258" max="258" width="12.85546875" style="33" customWidth="1"/>
    <col min="259" max="259" width="10" style="33" customWidth="1"/>
    <col min="260" max="260" width="12.140625" style="33" customWidth="1"/>
    <col min="261" max="263" width="20" style="33" customWidth="1"/>
    <col min="264" max="265" width="28.5703125" style="33" customWidth="1"/>
    <col min="266" max="266" width="17.140625" style="33" customWidth="1"/>
    <col min="267" max="267" width="35.5703125" style="33" customWidth="1"/>
    <col min="268" max="512" width="9.140625" style="33"/>
    <col min="513" max="513" width="11.42578125" style="33" customWidth="1"/>
    <col min="514" max="514" width="12.85546875" style="33" customWidth="1"/>
    <col min="515" max="515" width="10" style="33" customWidth="1"/>
    <col min="516" max="516" width="12.140625" style="33" customWidth="1"/>
    <col min="517" max="519" width="20" style="33" customWidth="1"/>
    <col min="520" max="521" width="28.5703125" style="33" customWidth="1"/>
    <col min="522" max="522" width="17.140625" style="33" customWidth="1"/>
    <col min="523" max="523" width="35.5703125" style="33" customWidth="1"/>
    <col min="524" max="768" width="9.140625" style="33"/>
    <col min="769" max="769" width="11.42578125" style="33" customWidth="1"/>
    <col min="770" max="770" width="12.85546875" style="33" customWidth="1"/>
    <col min="771" max="771" width="10" style="33" customWidth="1"/>
    <col min="772" max="772" width="12.140625" style="33" customWidth="1"/>
    <col min="773" max="775" width="20" style="33" customWidth="1"/>
    <col min="776" max="777" width="28.5703125" style="33" customWidth="1"/>
    <col min="778" max="778" width="17.140625" style="33" customWidth="1"/>
    <col min="779" max="779" width="35.5703125" style="33" customWidth="1"/>
    <col min="780" max="1024" width="9.140625" style="33"/>
    <col min="1025" max="1025" width="11.42578125" style="33" customWidth="1"/>
    <col min="1026" max="1026" width="12.85546875" style="33" customWidth="1"/>
    <col min="1027" max="1027" width="10" style="33" customWidth="1"/>
    <col min="1028" max="1028" width="12.140625" style="33" customWidth="1"/>
    <col min="1029" max="1031" width="20" style="33" customWidth="1"/>
    <col min="1032" max="1033" width="28.5703125" style="33" customWidth="1"/>
    <col min="1034" max="1034" width="17.140625" style="33" customWidth="1"/>
    <col min="1035" max="1035" width="35.5703125" style="33" customWidth="1"/>
    <col min="1036" max="1280" width="9.140625" style="33"/>
    <col min="1281" max="1281" width="11.42578125" style="33" customWidth="1"/>
    <col min="1282" max="1282" width="12.85546875" style="33" customWidth="1"/>
    <col min="1283" max="1283" width="10" style="33" customWidth="1"/>
    <col min="1284" max="1284" width="12.140625" style="33" customWidth="1"/>
    <col min="1285" max="1287" width="20" style="33" customWidth="1"/>
    <col min="1288" max="1289" width="28.5703125" style="33" customWidth="1"/>
    <col min="1290" max="1290" width="17.140625" style="33" customWidth="1"/>
    <col min="1291" max="1291" width="35.5703125" style="33" customWidth="1"/>
    <col min="1292" max="1536" width="9.140625" style="33"/>
    <col min="1537" max="1537" width="11.42578125" style="33" customWidth="1"/>
    <col min="1538" max="1538" width="12.85546875" style="33" customWidth="1"/>
    <col min="1539" max="1539" width="10" style="33" customWidth="1"/>
    <col min="1540" max="1540" width="12.140625" style="33" customWidth="1"/>
    <col min="1541" max="1543" width="20" style="33" customWidth="1"/>
    <col min="1544" max="1545" width="28.5703125" style="33" customWidth="1"/>
    <col min="1546" max="1546" width="17.140625" style="33" customWidth="1"/>
    <col min="1547" max="1547" width="35.5703125" style="33" customWidth="1"/>
    <col min="1548" max="1792" width="9.140625" style="33"/>
    <col min="1793" max="1793" width="11.42578125" style="33" customWidth="1"/>
    <col min="1794" max="1794" width="12.85546875" style="33" customWidth="1"/>
    <col min="1795" max="1795" width="10" style="33" customWidth="1"/>
    <col min="1796" max="1796" width="12.140625" style="33" customWidth="1"/>
    <col min="1797" max="1799" width="20" style="33" customWidth="1"/>
    <col min="1800" max="1801" width="28.5703125" style="33" customWidth="1"/>
    <col min="1802" max="1802" width="17.140625" style="33" customWidth="1"/>
    <col min="1803" max="1803" width="35.5703125" style="33" customWidth="1"/>
    <col min="1804" max="2048" width="9.140625" style="33"/>
    <col min="2049" max="2049" width="11.42578125" style="33" customWidth="1"/>
    <col min="2050" max="2050" width="12.85546875" style="33" customWidth="1"/>
    <col min="2051" max="2051" width="10" style="33" customWidth="1"/>
    <col min="2052" max="2052" width="12.140625" style="33" customWidth="1"/>
    <col min="2053" max="2055" width="20" style="33" customWidth="1"/>
    <col min="2056" max="2057" width="28.5703125" style="33" customWidth="1"/>
    <col min="2058" max="2058" width="17.140625" style="33" customWidth="1"/>
    <col min="2059" max="2059" width="35.5703125" style="33" customWidth="1"/>
    <col min="2060" max="2304" width="9.140625" style="33"/>
    <col min="2305" max="2305" width="11.42578125" style="33" customWidth="1"/>
    <col min="2306" max="2306" width="12.85546875" style="33" customWidth="1"/>
    <col min="2307" max="2307" width="10" style="33" customWidth="1"/>
    <col min="2308" max="2308" width="12.140625" style="33" customWidth="1"/>
    <col min="2309" max="2311" width="20" style="33" customWidth="1"/>
    <col min="2312" max="2313" width="28.5703125" style="33" customWidth="1"/>
    <col min="2314" max="2314" width="17.140625" style="33" customWidth="1"/>
    <col min="2315" max="2315" width="35.5703125" style="33" customWidth="1"/>
    <col min="2316" max="2560" width="9.140625" style="33"/>
    <col min="2561" max="2561" width="11.42578125" style="33" customWidth="1"/>
    <col min="2562" max="2562" width="12.85546875" style="33" customWidth="1"/>
    <col min="2563" max="2563" width="10" style="33" customWidth="1"/>
    <col min="2564" max="2564" width="12.140625" style="33" customWidth="1"/>
    <col min="2565" max="2567" width="20" style="33" customWidth="1"/>
    <col min="2568" max="2569" width="28.5703125" style="33" customWidth="1"/>
    <col min="2570" max="2570" width="17.140625" style="33" customWidth="1"/>
    <col min="2571" max="2571" width="35.5703125" style="33" customWidth="1"/>
    <col min="2572" max="2816" width="9.140625" style="33"/>
    <col min="2817" max="2817" width="11.42578125" style="33" customWidth="1"/>
    <col min="2818" max="2818" width="12.85546875" style="33" customWidth="1"/>
    <col min="2819" max="2819" width="10" style="33" customWidth="1"/>
    <col min="2820" max="2820" width="12.140625" style="33" customWidth="1"/>
    <col min="2821" max="2823" width="20" style="33" customWidth="1"/>
    <col min="2824" max="2825" width="28.5703125" style="33" customWidth="1"/>
    <col min="2826" max="2826" width="17.140625" style="33" customWidth="1"/>
    <col min="2827" max="2827" width="35.5703125" style="33" customWidth="1"/>
    <col min="2828" max="3072" width="9.140625" style="33"/>
    <col min="3073" max="3073" width="11.42578125" style="33" customWidth="1"/>
    <col min="3074" max="3074" width="12.85546875" style="33" customWidth="1"/>
    <col min="3075" max="3075" width="10" style="33" customWidth="1"/>
    <col min="3076" max="3076" width="12.140625" style="33" customWidth="1"/>
    <col min="3077" max="3079" width="20" style="33" customWidth="1"/>
    <col min="3080" max="3081" width="28.5703125" style="33" customWidth="1"/>
    <col min="3082" max="3082" width="17.140625" style="33" customWidth="1"/>
    <col min="3083" max="3083" width="35.5703125" style="33" customWidth="1"/>
    <col min="3084" max="3328" width="9.140625" style="33"/>
    <col min="3329" max="3329" width="11.42578125" style="33" customWidth="1"/>
    <col min="3330" max="3330" width="12.85546875" style="33" customWidth="1"/>
    <col min="3331" max="3331" width="10" style="33" customWidth="1"/>
    <col min="3332" max="3332" width="12.140625" style="33" customWidth="1"/>
    <col min="3333" max="3335" width="20" style="33" customWidth="1"/>
    <col min="3336" max="3337" width="28.5703125" style="33" customWidth="1"/>
    <col min="3338" max="3338" width="17.140625" style="33" customWidth="1"/>
    <col min="3339" max="3339" width="35.5703125" style="33" customWidth="1"/>
    <col min="3340" max="3584" width="9.140625" style="33"/>
    <col min="3585" max="3585" width="11.42578125" style="33" customWidth="1"/>
    <col min="3586" max="3586" width="12.85546875" style="33" customWidth="1"/>
    <col min="3587" max="3587" width="10" style="33" customWidth="1"/>
    <col min="3588" max="3588" width="12.140625" style="33" customWidth="1"/>
    <col min="3589" max="3591" width="20" style="33" customWidth="1"/>
    <col min="3592" max="3593" width="28.5703125" style="33" customWidth="1"/>
    <col min="3594" max="3594" width="17.140625" style="33" customWidth="1"/>
    <col min="3595" max="3595" width="35.5703125" style="33" customWidth="1"/>
    <col min="3596" max="3840" width="9.140625" style="33"/>
    <col min="3841" max="3841" width="11.42578125" style="33" customWidth="1"/>
    <col min="3842" max="3842" width="12.85546875" style="33" customWidth="1"/>
    <col min="3843" max="3843" width="10" style="33" customWidth="1"/>
    <col min="3844" max="3844" width="12.140625" style="33" customWidth="1"/>
    <col min="3845" max="3847" width="20" style="33" customWidth="1"/>
    <col min="3848" max="3849" width="28.5703125" style="33" customWidth="1"/>
    <col min="3850" max="3850" width="17.140625" style="33" customWidth="1"/>
    <col min="3851" max="3851" width="35.5703125" style="33" customWidth="1"/>
    <col min="3852" max="4096" width="9.140625" style="33"/>
    <col min="4097" max="4097" width="11.42578125" style="33" customWidth="1"/>
    <col min="4098" max="4098" width="12.85546875" style="33" customWidth="1"/>
    <col min="4099" max="4099" width="10" style="33" customWidth="1"/>
    <col min="4100" max="4100" width="12.140625" style="33" customWidth="1"/>
    <col min="4101" max="4103" width="20" style="33" customWidth="1"/>
    <col min="4104" max="4105" width="28.5703125" style="33" customWidth="1"/>
    <col min="4106" max="4106" width="17.140625" style="33" customWidth="1"/>
    <col min="4107" max="4107" width="35.5703125" style="33" customWidth="1"/>
    <col min="4108" max="4352" width="9.140625" style="33"/>
    <col min="4353" max="4353" width="11.42578125" style="33" customWidth="1"/>
    <col min="4354" max="4354" width="12.85546875" style="33" customWidth="1"/>
    <col min="4355" max="4355" width="10" style="33" customWidth="1"/>
    <col min="4356" max="4356" width="12.140625" style="33" customWidth="1"/>
    <col min="4357" max="4359" width="20" style="33" customWidth="1"/>
    <col min="4360" max="4361" width="28.5703125" style="33" customWidth="1"/>
    <col min="4362" max="4362" width="17.140625" style="33" customWidth="1"/>
    <col min="4363" max="4363" width="35.5703125" style="33" customWidth="1"/>
    <col min="4364" max="4608" width="9.140625" style="33"/>
    <col min="4609" max="4609" width="11.42578125" style="33" customWidth="1"/>
    <col min="4610" max="4610" width="12.85546875" style="33" customWidth="1"/>
    <col min="4611" max="4611" width="10" style="33" customWidth="1"/>
    <col min="4612" max="4612" width="12.140625" style="33" customWidth="1"/>
    <col min="4613" max="4615" width="20" style="33" customWidth="1"/>
    <col min="4616" max="4617" width="28.5703125" style="33" customWidth="1"/>
    <col min="4618" max="4618" width="17.140625" style="33" customWidth="1"/>
    <col min="4619" max="4619" width="35.5703125" style="33" customWidth="1"/>
    <col min="4620" max="4864" width="9.140625" style="33"/>
    <col min="4865" max="4865" width="11.42578125" style="33" customWidth="1"/>
    <col min="4866" max="4866" width="12.85546875" style="33" customWidth="1"/>
    <col min="4867" max="4867" width="10" style="33" customWidth="1"/>
    <col min="4868" max="4868" width="12.140625" style="33" customWidth="1"/>
    <col min="4869" max="4871" width="20" style="33" customWidth="1"/>
    <col min="4872" max="4873" width="28.5703125" style="33" customWidth="1"/>
    <col min="4874" max="4874" width="17.140625" style="33" customWidth="1"/>
    <col min="4875" max="4875" width="35.5703125" style="33" customWidth="1"/>
    <col min="4876" max="5120" width="9.140625" style="33"/>
    <col min="5121" max="5121" width="11.42578125" style="33" customWidth="1"/>
    <col min="5122" max="5122" width="12.85546875" style="33" customWidth="1"/>
    <col min="5123" max="5123" width="10" style="33" customWidth="1"/>
    <col min="5124" max="5124" width="12.140625" style="33" customWidth="1"/>
    <col min="5125" max="5127" width="20" style="33" customWidth="1"/>
    <col min="5128" max="5129" width="28.5703125" style="33" customWidth="1"/>
    <col min="5130" max="5130" width="17.140625" style="33" customWidth="1"/>
    <col min="5131" max="5131" width="35.5703125" style="33" customWidth="1"/>
    <col min="5132" max="5376" width="9.140625" style="33"/>
    <col min="5377" max="5377" width="11.42578125" style="33" customWidth="1"/>
    <col min="5378" max="5378" width="12.85546875" style="33" customWidth="1"/>
    <col min="5379" max="5379" width="10" style="33" customWidth="1"/>
    <col min="5380" max="5380" width="12.140625" style="33" customWidth="1"/>
    <col min="5381" max="5383" width="20" style="33" customWidth="1"/>
    <col min="5384" max="5385" width="28.5703125" style="33" customWidth="1"/>
    <col min="5386" max="5386" width="17.140625" style="33" customWidth="1"/>
    <col min="5387" max="5387" width="35.5703125" style="33" customWidth="1"/>
    <col min="5388" max="5632" width="9.140625" style="33"/>
    <col min="5633" max="5633" width="11.42578125" style="33" customWidth="1"/>
    <col min="5634" max="5634" width="12.85546875" style="33" customWidth="1"/>
    <col min="5635" max="5635" width="10" style="33" customWidth="1"/>
    <col min="5636" max="5636" width="12.140625" style="33" customWidth="1"/>
    <col min="5637" max="5639" width="20" style="33" customWidth="1"/>
    <col min="5640" max="5641" width="28.5703125" style="33" customWidth="1"/>
    <col min="5642" max="5642" width="17.140625" style="33" customWidth="1"/>
    <col min="5643" max="5643" width="35.5703125" style="33" customWidth="1"/>
    <col min="5644" max="5888" width="9.140625" style="33"/>
    <col min="5889" max="5889" width="11.42578125" style="33" customWidth="1"/>
    <col min="5890" max="5890" width="12.85546875" style="33" customWidth="1"/>
    <col min="5891" max="5891" width="10" style="33" customWidth="1"/>
    <col min="5892" max="5892" width="12.140625" style="33" customWidth="1"/>
    <col min="5893" max="5895" width="20" style="33" customWidth="1"/>
    <col min="5896" max="5897" width="28.5703125" style="33" customWidth="1"/>
    <col min="5898" max="5898" width="17.140625" style="33" customWidth="1"/>
    <col min="5899" max="5899" width="35.5703125" style="33" customWidth="1"/>
    <col min="5900" max="6144" width="9.140625" style="33"/>
    <col min="6145" max="6145" width="11.42578125" style="33" customWidth="1"/>
    <col min="6146" max="6146" width="12.85546875" style="33" customWidth="1"/>
    <col min="6147" max="6147" width="10" style="33" customWidth="1"/>
    <col min="6148" max="6148" width="12.140625" style="33" customWidth="1"/>
    <col min="6149" max="6151" width="20" style="33" customWidth="1"/>
    <col min="6152" max="6153" width="28.5703125" style="33" customWidth="1"/>
    <col min="6154" max="6154" width="17.140625" style="33" customWidth="1"/>
    <col min="6155" max="6155" width="35.5703125" style="33" customWidth="1"/>
    <col min="6156" max="6400" width="9.140625" style="33"/>
    <col min="6401" max="6401" width="11.42578125" style="33" customWidth="1"/>
    <col min="6402" max="6402" width="12.85546875" style="33" customWidth="1"/>
    <col min="6403" max="6403" width="10" style="33" customWidth="1"/>
    <col min="6404" max="6404" width="12.140625" style="33" customWidth="1"/>
    <col min="6405" max="6407" width="20" style="33" customWidth="1"/>
    <col min="6408" max="6409" width="28.5703125" style="33" customWidth="1"/>
    <col min="6410" max="6410" width="17.140625" style="33" customWidth="1"/>
    <col min="6411" max="6411" width="35.5703125" style="33" customWidth="1"/>
    <col min="6412" max="6656" width="9.140625" style="33"/>
    <col min="6657" max="6657" width="11.42578125" style="33" customWidth="1"/>
    <col min="6658" max="6658" width="12.85546875" style="33" customWidth="1"/>
    <col min="6659" max="6659" width="10" style="33" customWidth="1"/>
    <col min="6660" max="6660" width="12.140625" style="33" customWidth="1"/>
    <col min="6661" max="6663" width="20" style="33" customWidth="1"/>
    <col min="6664" max="6665" width="28.5703125" style="33" customWidth="1"/>
    <col min="6666" max="6666" width="17.140625" style="33" customWidth="1"/>
    <col min="6667" max="6667" width="35.5703125" style="33" customWidth="1"/>
    <col min="6668" max="6912" width="9.140625" style="33"/>
    <col min="6913" max="6913" width="11.42578125" style="33" customWidth="1"/>
    <col min="6914" max="6914" width="12.85546875" style="33" customWidth="1"/>
    <col min="6915" max="6915" width="10" style="33" customWidth="1"/>
    <col min="6916" max="6916" width="12.140625" style="33" customWidth="1"/>
    <col min="6917" max="6919" width="20" style="33" customWidth="1"/>
    <col min="6920" max="6921" width="28.5703125" style="33" customWidth="1"/>
    <col min="6922" max="6922" width="17.140625" style="33" customWidth="1"/>
    <col min="6923" max="6923" width="35.5703125" style="33" customWidth="1"/>
    <col min="6924" max="7168" width="9.140625" style="33"/>
    <col min="7169" max="7169" width="11.42578125" style="33" customWidth="1"/>
    <col min="7170" max="7170" width="12.85546875" style="33" customWidth="1"/>
    <col min="7171" max="7171" width="10" style="33" customWidth="1"/>
    <col min="7172" max="7172" width="12.140625" style="33" customWidth="1"/>
    <col min="7173" max="7175" width="20" style="33" customWidth="1"/>
    <col min="7176" max="7177" width="28.5703125" style="33" customWidth="1"/>
    <col min="7178" max="7178" width="17.140625" style="33" customWidth="1"/>
    <col min="7179" max="7179" width="35.5703125" style="33" customWidth="1"/>
    <col min="7180" max="7424" width="9.140625" style="33"/>
    <col min="7425" max="7425" width="11.42578125" style="33" customWidth="1"/>
    <col min="7426" max="7426" width="12.85546875" style="33" customWidth="1"/>
    <col min="7427" max="7427" width="10" style="33" customWidth="1"/>
    <col min="7428" max="7428" width="12.140625" style="33" customWidth="1"/>
    <col min="7429" max="7431" width="20" style="33" customWidth="1"/>
    <col min="7432" max="7433" width="28.5703125" style="33" customWidth="1"/>
    <col min="7434" max="7434" width="17.140625" style="33" customWidth="1"/>
    <col min="7435" max="7435" width="35.5703125" style="33" customWidth="1"/>
    <col min="7436" max="7680" width="9.140625" style="33"/>
    <col min="7681" max="7681" width="11.42578125" style="33" customWidth="1"/>
    <col min="7682" max="7682" width="12.85546875" style="33" customWidth="1"/>
    <col min="7683" max="7683" width="10" style="33" customWidth="1"/>
    <col min="7684" max="7684" width="12.140625" style="33" customWidth="1"/>
    <col min="7685" max="7687" width="20" style="33" customWidth="1"/>
    <col min="7688" max="7689" width="28.5703125" style="33" customWidth="1"/>
    <col min="7690" max="7690" width="17.140625" style="33" customWidth="1"/>
    <col min="7691" max="7691" width="35.5703125" style="33" customWidth="1"/>
    <col min="7692" max="7936" width="9.140625" style="33"/>
    <col min="7937" max="7937" width="11.42578125" style="33" customWidth="1"/>
    <col min="7938" max="7938" width="12.85546875" style="33" customWidth="1"/>
    <col min="7939" max="7939" width="10" style="33" customWidth="1"/>
    <col min="7940" max="7940" width="12.140625" style="33" customWidth="1"/>
    <col min="7941" max="7943" width="20" style="33" customWidth="1"/>
    <col min="7944" max="7945" width="28.5703125" style="33" customWidth="1"/>
    <col min="7946" max="7946" width="17.140625" style="33" customWidth="1"/>
    <col min="7947" max="7947" width="35.5703125" style="33" customWidth="1"/>
    <col min="7948" max="8192" width="9.140625" style="33"/>
    <col min="8193" max="8193" width="11.42578125" style="33" customWidth="1"/>
    <col min="8194" max="8194" width="12.85546875" style="33" customWidth="1"/>
    <col min="8195" max="8195" width="10" style="33" customWidth="1"/>
    <col min="8196" max="8196" width="12.140625" style="33" customWidth="1"/>
    <col min="8197" max="8199" width="20" style="33" customWidth="1"/>
    <col min="8200" max="8201" width="28.5703125" style="33" customWidth="1"/>
    <col min="8202" max="8202" width="17.140625" style="33" customWidth="1"/>
    <col min="8203" max="8203" width="35.5703125" style="33" customWidth="1"/>
    <col min="8204" max="8448" width="9.140625" style="33"/>
    <col min="8449" max="8449" width="11.42578125" style="33" customWidth="1"/>
    <col min="8450" max="8450" width="12.85546875" style="33" customWidth="1"/>
    <col min="8451" max="8451" width="10" style="33" customWidth="1"/>
    <col min="8452" max="8452" width="12.140625" style="33" customWidth="1"/>
    <col min="8453" max="8455" width="20" style="33" customWidth="1"/>
    <col min="8456" max="8457" width="28.5703125" style="33" customWidth="1"/>
    <col min="8458" max="8458" width="17.140625" style="33" customWidth="1"/>
    <col min="8459" max="8459" width="35.5703125" style="33" customWidth="1"/>
    <col min="8460" max="8704" width="9.140625" style="33"/>
    <col min="8705" max="8705" width="11.42578125" style="33" customWidth="1"/>
    <col min="8706" max="8706" width="12.85546875" style="33" customWidth="1"/>
    <col min="8707" max="8707" width="10" style="33" customWidth="1"/>
    <col min="8708" max="8708" width="12.140625" style="33" customWidth="1"/>
    <col min="8709" max="8711" width="20" style="33" customWidth="1"/>
    <col min="8712" max="8713" width="28.5703125" style="33" customWidth="1"/>
    <col min="8714" max="8714" width="17.140625" style="33" customWidth="1"/>
    <col min="8715" max="8715" width="35.5703125" style="33" customWidth="1"/>
    <col min="8716" max="8960" width="9.140625" style="33"/>
    <col min="8961" max="8961" width="11.42578125" style="33" customWidth="1"/>
    <col min="8962" max="8962" width="12.85546875" style="33" customWidth="1"/>
    <col min="8963" max="8963" width="10" style="33" customWidth="1"/>
    <col min="8964" max="8964" width="12.140625" style="33" customWidth="1"/>
    <col min="8965" max="8967" width="20" style="33" customWidth="1"/>
    <col min="8968" max="8969" width="28.5703125" style="33" customWidth="1"/>
    <col min="8970" max="8970" width="17.140625" style="33" customWidth="1"/>
    <col min="8971" max="8971" width="35.5703125" style="33" customWidth="1"/>
    <col min="8972" max="9216" width="9.140625" style="33"/>
    <col min="9217" max="9217" width="11.42578125" style="33" customWidth="1"/>
    <col min="9218" max="9218" width="12.85546875" style="33" customWidth="1"/>
    <col min="9219" max="9219" width="10" style="33" customWidth="1"/>
    <col min="9220" max="9220" width="12.140625" style="33" customWidth="1"/>
    <col min="9221" max="9223" width="20" style="33" customWidth="1"/>
    <col min="9224" max="9225" width="28.5703125" style="33" customWidth="1"/>
    <col min="9226" max="9226" width="17.140625" style="33" customWidth="1"/>
    <col min="9227" max="9227" width="35.5703125" style="33" customWidth="1"/>
    <col min="9228" max="9472" width="9.140625" style="33"/>
    <col min="9473" max="9473" width="11.42578125" style="33" customWidth="1"/>
    <col min="9474" max="9474" width="12.85546875" style="33" customWidth="1"/>
    <col min="9475" max="9475" width="10" style="33" customWidth="1"/>
    <col min="9476" max="9476" width="12.140625" style="33" customWidth="1"/>
    <col min="9477" max="9479" width="20" style="33" customWidth="1"/>
    <col min="9480" max="9481" width="28.5703125" style="33" customWidth="1"/>
    <col min="9482" max="9482" width="17.140625" style="33" customWidth="1"/>
    <col min="9483" max="9483" width="35.5703125" style="33" customWidth="1"/>
    <col min="9484" max="9728" width="9.140625" style="33"/>
    <col min="9729" max="9729" width="11.42578125" style="33" customWidth="1"/>
    <col min="9730" max="9730" width="12.85546875" style="33" customWidth="1"/>
    <col min="9731" max="9731" width="10" style="33" customWidth="1"/>
    <col min="9732" max="9732" width="12.140625" style="33" customWidth="1"/>
    <col min="9733" max="9735" width="20" style="33" customWidth="1"/>
    <col min="9736" max="9737" width="28.5703125" style="33" customWidth="1"/>
    <col min="9738" max="9738" width="17.140625" style="33" customWidth="1"/>
    <col min="9739" max="9739" width="35.5703125" style="33" customWidth="1"/>
    <col min="9740" max="9984" width="9.140625" style="33"/>
    <col min="9985" max="9985" width="11.42578125" style="33" customWidth="1"/>
    <col min="9986" max="9986" width="12.85546875" style="33" customWidth="1"/>
    <col min="9987" max="9987" width="10" style="33" customWidth="1"/>
    <col min="9988" max="9988" width="12.140625" style="33" customWidth="1"/>
    <col min="9989" max="9991" width="20" style="33" customWidth="1"/>
    <col min="9992" max="9993" width="28.5703125" style="33" customWidth="1"/>
    <col min="9994" max="9994" width="17.140625" style="33" customWidth="1"/>
    <col min="9995" max="9995" width="35.5703125" style="33" customWidth="1"/>
    <col min="9996" max="10240" width="9.140625" style="33"/>
    <col min="10241" max="10241" width="11.42578125" style="33" customWidth="1"/>
    <col min="10242" max="10242" width="12.85546875" style="33" customWidth="1"/>
    <col min="10243" max="10243" width="10" style="33" customWidth="1"/>
    <col min="10244" max="10244" width="12.140625" style="33" customWidth="1"/>
    <col min="10245" max="10247" width="20" style="33" customWidth="1"/>
    <col min="10248" max="10249" width="28.5703125" style="33" customWidth="1"/>
    <col min="10250" max="10250" width="17.140625" style="33" customWidth="1"/>
    <col min="10251" max="10251" width="35.5703125" style="33" customWidth="1"/>
    <col min="10252" max="10496" width="9.140625" style="33"/>
    <col min="10497" max="10497" width="11.42578125" style="33" customWidth="1"/>
    <col min="10498" max="10498" width="12.85546875" style="33" customWidth="1"/>
    <col min="10499" max="10499" width="10" style="33" customWidth="1"/>
    <col min="10500" max="10500" width="12.140625" style="33" customWidth="1"/>
    <col min="10501" max="10503" width="20" style="33" customWidth="1"/>
    <col min="10504" max="10505" width="28.5703125" style="33" customWidth="1"/>
    <col min="10506" max="10506" width="17.140625" style="33" customWidth="1"/>
    <col min="10507" max="10507" width="35.5703125" style="33" customWidth="1"/>
    <col min="10508" max="10752" width="9.140625" style="33"/>
    <col min="10753" max="10753" width="11.42578125" style="33" customWidth="1"/>
    <col min="10754" max="10754" width="12.85546875" style="33" customWidth="1"/>
    <col min="10755" max="10755" width="10" style="33" customWidth="1"/>
    <col min="10756" max="10756" width="12.140625" style="33" customWidth="1"/>
    <col min="10757" max="10759" width="20" style="33" customWidth="1"/>
    <col min="10760" max="10761" width="28.5703125" style="33" customWidth="1"/>
    <col min="10762" max="10762" width="17.140625" style="33" customWidth="1"/>
    <col min="10763" max="10763" width="35.5703125" style="33" customWidth="1"/>
    <col min="10764" max="11008" width="9.140625" style="33"/>
    <col min="11009" max="11009" width="11.42578125" style="33" customWidth="1"/>
    <col min="11010" max="11010" width="12.85546875" style="33" customWidth="1"/>
    <col min="11011" max="11011" width="10" style="33" customWidth="1"/>
    <col min="11012" max="11012" width="12.140625" style="33" customWidth="1"/>
    <col min="11013" max="11015" width="20" style="33" customWidth="1"/>
    <col min="11016" max="11017" width="28.5703125" style="33" customWidth="1"/>
    <col min="11018" max="11018" width="17.140625" style="33" customWidth="1"/>
    <col min="11019" max="11019" width="35.5703125" style="33" customWidth="1"/>
    <col min="11020" max="11264" width="9.140625" style="33"/>
    <col min="11265" max="11265" width="11.42578125" style="33" customWidth="1"/>
    <col min="11266" max="11266" width="12.85546875" style="33" customWidth="1"/>
    <col min="11267" max="11267" width="10" style="33" customWidth="1"/>
    <col min="11268" max="11268" width="12.140625" style="33" customWidth="1"/>
    <col min="11269" max="11271" width="20" style="33" customWidth="1"/>
    <col min="11272" max="11273" width="28.5703125" style="33" customWidth="1"/>
    <col min="11274" max="11274" width="17.140625" style="33" customWidth="1"/>
    <col min="11275" max="11275" width="35.5703125" style="33" customWidth="1"/>
    <col min="11276" max="11520" width="9.140625" style="33"/>
    <col min="11521" max="11521" width="11.42578125" style="33" customWidth="1"/>
    <col min="11522" max="11522" width="12.85546875" style="33" customWidth="1"/>
    <col min="11523" max="11523" width="10" style="33" customWidth="1"/>
    <col min="11524" max="11524" width="12.140625" style="33" customWidth="1"/>
    <col min="11525" max="11527" width="20" style="33" customWidth="1"/>
    <col min="11528" max="11529" width="28.5703125" style="33" customWidth="1"/>
    <col min="11530" max="11530" width="17.140625" style="33" customWidth="1"/>
    <col min="11531" max="11531" width="35.5703125" style="33" customWidth="1"/>
    <col min="11532" max="11776" width="9.140625" style="33"/>
    <col min="11777" max="11777" width="11.42578125" style="33" customWidth="1"/>
    <col min="11778" max="11778" width="12.85546875" style="33" customWidth="1"/>
    <col min="11779" max="11779" width="10" style="33" customWidth="1"/>
    <col min="11780" max="11780" width="12.140625" style="33" customWidth="1"/>
    <col min="11781" max="11783" width="20" style="33" customWidth="1"/>
    <col min="11784" max="11785" width="28.5703125" style="33" customWidth="1"/>
    <col min="11786" max="11786" width="17.140625" style="33" customWidth="1"/>
    <col min="11787" max="11787" width="35.5703125" style="33" customWidth="1"/>
    <col min="11788" max="12032" width="9.140625" style="33"/>
    <col min="12033" max="12033" width="11.42578125" style="33" customWidth="1"/>
    <col min="12034" max="12034" width="12.85546875" style="33" customWidth="1"/>
    <col min="12035" max="12035" width="10" style="33" customWidth="1"/>
    <col min="12036" max="12036" width="12.140625" style="33" customWidth="1"/>
    <col min="12037" max="12039" width="20" style="33" customWidth="1"/>
    <col min="12040" max="12041" width="28.5703125" style="33" customWidth="1"/>
    <col min="12042" max="12042" width="17.140625" style="33" customWidth="1"/>
    <col min="12043" max="12043" width="35.5703125" style="33" customWidth="1"/>
    <col min="12044" max="12288" width="9.140625" style="33"/>
    <col min="12289" max="12289" width="11.42578125" style="33" customWidth="1"/>
    <col min="12290" max="12290" width="12.85546875" style="33" customWidth="1"/>
    <col min="12291" max="12291" width="10" style="33" customWidth="1"/>
    <col min="12292" max="12292" width="12.140625" style="33" customWidth="1"/>
    <col min="12293" max="12295" width="20" style="33" customWidth="1"/>
    <col min="12296" max="12297" width="28.5703125" style="33" customWidth="1"/>
    <col min="12298" max="12298" width="17.140625" style="33" customWidth="1"/>
    <col min="12299" max="12299" width="35.5703125" style="33" customWidth="1"/>
    <col min="12300" max="12544" width="9.140625" style="33"/>
    <col min="12545" max="12545" width="11.42578125" style="33" customWidth="1"/>
    <col min="12546" max="12546" width="12.85546875" style="33" customWidth="1"/>
    <col min="12547" max="12547" width="10" style="33" customWidth="1"/>
    <col min="12548" max="12548" width="12.140625" style="33" customWidth="1"/>
    <col min="12549" max="12551" width="20" style="33" customWidth="1"/>
    <col min="12552" max="12553" width="28.5703125" style="33" customWidth="1"/>
    <col min="12554" max="12554" width="17.140625" style="33" customWidth="1"/>
    <col min="12555" max="12555" width="35.5703125" style="33" customWidth="1"/>
    <col min="12556" max="12800" width="9.140625" style="33"/>
    <col min="12801" max="12801" width="11.42578125" style="33" customWidth="1"/>
    <col min="12802" max="12802" width="12.85546875" style="33" customWidth="1"/>
    <col min="12803" max="12803" width="10" style="33" customWidth="1"/>
    <col min="12804" max="12804" width="12.140625" style="33" customWidth="1"/>
    <col min="12805" max="12807" width="20" style="33" customWidth="1"/>
    <col min="12808" max="12809" width="28.5703125" style="33" customWidth="1"/>
    <col min="12810" max="12810" width="17.140625" style="33" customWidth="1"/>
    <col min="12811" max="12811" width="35.5703125" style="33" customWidth="1"/>
    <col min="12812" max="13056" width="9.140625" style="33"/>
    <col min="13057" max="13057" width="11.42578125" style="33" customWidth="1"/>
    <col min="13058" max="13058" width="12.85546875" style="33" customWidth="1"/>
    <col min="13059" max="13059" width="10" style="33" customWidth="1"/>
    <col min="13060" max="13060" width="12.140625" style="33" customWidth="1"/>
    <col min="13061" max="13063" width="20" style="33" customWidth="1"/>
    <col min="13064" max="13065" width="28.5703125" style="33" customWidth="1"/>
    <col min="13066" max="13066" width="17.140625" style="33" customWidth="1"/>
    <col min="13067" max="13067" width="35.5703125" style="33" customWidth="1"/>
    <col min="13068" max="13312" width="9.140625" style="33"/>
    <col min="13313" max="13313" width="11.42578125" style="33" customWidth="1"/>
    <col min="13314" max="13314" width="12.85546875" style="33" customWidth="1"/>
    <col min="13315" max="13315" width="10" style="33" customWidth="1"/>
    <col min="13316" max="13316" width="12.140625" style="33" customWidth="1"/>
    <col min="13317" max="13319" width="20" style="33" customWidth="1"/>
    <col min="13320" max="13321" width="28.5703125" style="33" customWidth="1"/>
    <col min="13322" max="13322" width="17.140625" style="33" customWidth="1"/>
    <col min="13323" max="13323" width="35.5703125" style="33" customWidth="1"/>
    <col min="13324" max="13568" width="9.140625" style="33"/>
    <col min="13569" max="13569" width="11.42578125" style="33" customWidth="1"/>
    <col min="13570" max="13570" width="12.85546875" style="33" customWidth="1"/>
    <col min="13571" max="13571" width="10" style="33" customWidth="1"/>
    <col min="13572" max="13572" width="12.140625" style="33" customWidth="1"/>
    <col min="13573" max="13575" width="20" style="33" customWidth="1"/>
    <col min="13576" max="13577" width="28.5703125" style="33" customWidth="1"/>
    <col min="13578" max="13578" width="17.140625" style="33" customWidth="1"/>
    <col min="13579" max="13579" width="35.5703125" style="33" customWidth="1"/>
    <col min="13580" max="13824" width="9.140625" style="33"/>
    <col min="13825" max="13825" width="11.42578125" style="33" customWidth="1"/>
    <col min="13826" max="13826" width="12.85546875" style="33" customWidth="1"/>
    <col min="13827" max="13827" width="10" style="33" customWidth="1"/>
    <col min="13828" max="13828" width="12.140625" style="33" customWidth="1"/>
    <col min="13829" max="13831" width="20" style="33" customWidth="1"/>
    <col min="13832" max="13833" width="28.5703125" style="33" customWidth="1"/>
    <col min="13834" max="13834" width="17.140625" style="33" customWidth="1"/>
    <col min="13835" max="13835" width="35.5703125" style="33" customWidth="1"/>
    <col min="13836" max="14080" width="9.140625" style="33"/>
    <col min="14081" max="14081" width="11.42578125" style="33" customWidth="1"/>
    <col min="14082" max="14082" width="12.85546875" style="33" customWidth="1"/>
    <col min="14083" max="14083" width="10" style="33" customWidth="1"/>
    <col min="14084" max="14084" width="12.140625" style="33" customWidth="1"/>
    <col min="14085" max="14087" width="20" style="33" customWidth="1"/>
    <col min="14088" max="14089" width="28.5703125" style="33" customWidth="1"/>
    <col min="14090" max="14090" width="17.140625" style="33" customWidth="1"/>
    <col min="14091" max="14091" width="35.5703125" style="33" customWidth="1"/>
    <col min="14092" max="14336" width="9.140625" style="33"/>
    <col min="14337" max="14337" width="11.42578125" style="33" customWidth="1"/>
    <col min="14338" max="14338" width="12.85546875" style="33" customWidth="1"/>
    <col min="14339" max="14339" width="10" style="33" customWidth="1"/>
    <col min="14340" max="14340" width="12.140625" style="33" customWidth="1"/>
    <col min="14341" max="14343" width="20" style="33" customWidth="1"/>
    <col min="14344" max="14345" width="28.5703125" style="33" customWidth="1"/>
    <col min="14346" max="14346" width="17.140625" style="33" customWidth="1"/>
    <col min="14347" max="14347" width="35.5703125" style="33" customWidth="1"/>
    <col min="14348" max="14592" width="9.140625" style="33"/>
    <col min="14593" max="14593" width="11.42578125" style="33" customWidth="1"/>
    <col min="14594" max="14594" width="12.85546875" style="33" customWidth="1"/>
    <col min="14595" max="14595" width="10" style="33" customWidth="1"/>
    <col min="14596" max="14596" width="12.140625" style="33" customWidth="1"/>
    <col min="14597" max="14599" width="20" style="33" customWidth="1"/>
    <col min="14600" max="14601" width="28.5703125" style="33" customWidth="1"/>
    <col min="14602" max="14602" width="17.140625" style="33" customWidth="1"/>
    <col min="14603" max="14603" width="35.5703125" style="33" customWidth="1"/>
    <col min="14604" max="14848" width="9.140625" style="33"/>
    <col min="14849" max="14849" width="11.42578125" style="33" customWidth="1"/>
    <col min="14850" max="14850" width="12.85546875" style="33" customWidth="1"/>
    <col min="14851" max="14851" width="10" style="33" customWidth="1"/>
    <col min="14852" max="14852" width="12.140625" style="33" customWidth="1"/>
    <col min="14853" max="14855" width="20" style="33" customWidth="1"/>
    <col min="14856" max="14857" width="28.5703125" style="33" customWidth="1"/>
    <col min="14858" max="14858" width="17.140625" style="33" customWidth="1"/>
    <col min="14859" max="14859" width="35.5703125" style="33" customWidth="1"/>
    <col min="14860" max="15104" width="9.140625" style="33"/>
    <col min="15105" max="15105" width="11.42578125" style="33" customWidth="1"/>
    <col min="15106" max="15106" width="12.85546875" style="33" customWidth="1"/>
    <col min="15107" max="15107" width="10" style="33" customWidth="1"/>
    <col min="15108" max="15108" width="12.140625" style="33" customWidth="1"/>
    <col min="15109" max="15111" width="20" style="33" customWidth="1"/>
    <col min="15112" max="15113" width="28.5703125" style="33" customWidth="1"/>
    <col min="15114" max="15114" width="17.140625" style="33" customWidth="1"/>
    <col min="15115" max="15115" width="35.5703125" style="33" customWidth="1"/>
    <col min="15116" max="15360" width="9.140625" style="33"/>
    <col min="15361" max="15361" width="11.42578125" style="33" customWidth="1"/>
    <col min="15362" max="15362" width="12.85546875" style="33" customWidth="1"/>
    <col min="15363" max="15363" width="10" style="33" customWidth="1"/>
    <col min="15364" max="15364" width="12.140625" style="33" customWidth="1"/>
    <col min="15365" max="15367" width="20" style="33" customWidth="1"/>
    <col min="15368" max="15369" width="28.5703125" style="33" customWidth="1"/>
    <col min="15370" max="15370" width="17.140625" style="33" customWidth="1"/>
    <col min="15371" max="15371" width="35.5703125" style="33" customWidth="1"/>
    <col min="15372" max="15616" width="9.140625" style="33"/>
    <col min="15617" max="15617" width="11.42578125" style="33" customWidth="1"/>
    <col min="15618" max="15618" width="12.85546875" style="33" customWidth="1"/>
    <col min="15619" max="15619" width="10" style="33" customWidth="1"/>
    <col min="15620" max="15620" width="12.140625" style="33" customWidth="1"/>
    <col min="15621" max="15623" width="20" style="33" customWidth="1"/>
    <col min="15624" max="15625" width="28.5703125" style="33" customWidth="1"/>
    <col min="15626" max="15626" width="17.140625" style="33" customWidth="1"/>
    <col min="15627" max="15627" width="35.5703125" style="33" customWidth="1"/>
    <col min="15628" max="15872" width="9.140625" style="33"/>
    <col min="15873" max="15873" width="11.42578125" style="33" customWidth="1"/>
    <col min="15874" max="15874" width="12.85546875" style="33" customWidth="1"/>
    <col min="15875" max="15875" width="10" style="33" customWidth="1"/>
    <col min="15876" max="15876" width="12.140625" style="33" customWidth="1"/>
    <col min="15877" max="15879" width="20" style="33" customWidth="1"/>
    <col min="15880" max="15881" width="28.5703125" style="33" customWidth="1"/>
    <col min="15882" max="15882" width="17.140625" style="33" customWidth="1"/>
    <col min="15883" max="15883" width="35.5703125" style="33" customWidth="1"/>
    <col min="15884" max="16128" width="9.140625" style="33"/>
    <col min="16129" max="16129" width="11.42578125" style="33" customWidth="1"/>
    <col min="16130" max="16130" width="12.85546875" style="33" customWidth="1"/>
    <col min="16131" max="16131" width="10" style="33" customWidth="1"/>
    <col min="16132" max="16132" width="12.140625" style="33" customWidth="1"/>
    <col min="16133" max="16135" width="20" style="33" customWidth="1"/>
    <col min="16136" max="16137" width="28.5703125" style="33" customWidth="1"/>
    <col min="16138" max="16138" width="17.140625" style="33" customWidth="1"/>
    <col min="16139" max="16139" width="35.5703125" style="33" customWidth="1"/>
    <col min="16140" max="16384" width="9.140625" style="33"/>
  </cols>
  <sheetData>
    <row r="1" spans="1:11" x14ac:dyDescent="0.25">
      <c r="A1" s="32" t="s">
        <v>78</v>
      </c>
      <c r="B1" s="33" t="s">
        <v>79</v>
      </c>
    </row>
    <row r="2" spans="1:11" x14ac:dyDescent="0.25">
      <c r="A2" s="32" t="s">
        <v>80</v>
      </c>
      <c r="B2" s="33" t="s">
        <v>81</v>
      </c>
    </row>
    <row r="3" spans="1:11" x14ac:dyDescent="0.25">
      <c r="A3" s="32" t="s">
        <v>82</v>
      </c>
      <c r="B3" s="33" t="s">
        <v>83</v>
      </c>
    </row>
    <row r="4" spans="1:11" x14ac:dyDescent="0.25">
      <c r="A4" s="32" t="s">
        <v>84</v>
      </c>
      <c r="B4" s="33" t="s">
        <v>85</v>
      </c>
    </row>
    <row r="5" spans="1:11" x14ac:dyDescent="0.25">
      <c r="A5" s="32" t="s">
        <v>86</v>
      </c>
      <c r="B5" s="34">
        <v>45238</v>
      </c>
    </row>
    <row r="6" spans="1:11" x14ac:dyDescent="0.25">
      <c r="A6" s="32" t="s">
        <v>87</v>
      </c>
    </row>
    <row r="7" spans="1:11" x14ac:dyDescent="0.25">
      <c r="A7" s="32" t="s">
        <v>88</v>
      </c>
      <c r="B7" s="33">
        <v>1268783977.0899999</v>
      </c>
    </row>
    <row r="8" spans="1:11" x14ac:dyDescent="0.25">
      <c r="A8" s="32" t="s">
        <v>89</v>
      </c>
      <c r="B8" s="33">
        <v>866917500</v>
      </c>
    </row>
    <row r="9" spans="1:11" x14ac:dyDescent="0.25">
      <c r="A9" s="32" t="s">
        <v>90</v>
      </c>
      <c r="B9" s="33">
        <v>913649400</v>
      </c>
    </row>
    <row r="10" spans="1:11" x14ac:dyDescent="0.25">
      <c r="A10" s="32" t="s">
        <v>91</v>
      </c>
      <c r="B10" s="33">
        <v>1268783977.0899999</v>
      </c>
    </row>
    <row r="11" spans="1:11" x14ac:dyDescent="0.25">
      <c r="A11" s="32" t="s">
        <v>92</v>
      </c>
      <c r="B11" s="33">
        <v>866917500</v>
      </c>
    </row>
    <row r="12" spans="1:11" x14ac:dyDescent="0.25">
      <c r="A12" s="32" t="s">
        <v>93</v>
      </c>
      <c r="B12" s="33">
        <v>896649400</v>
      </c>
    </row>
    <row r="14" spans="1:11" ht="22.5" customHeight="1" x14ac:dyDescent="0.25">
      <c r="A14" s="80" t="s">
        <v>94</v>
      </c>
      <c r="B14" s="80" t="s">
        <v>95</v>
      </c>
      <c r="C14" s="80" t="s">
        <v>96</v>
      </c>
      <c r="D14" s="80" t="s">
        <v>97</v>
      </c>
      <c r="E14" s="82" t="s">
        <v>98</v>
      </c>
      <c r="F14" s="83"/>
      <c r="G14" s="84"/>
      <c r="H14" s="78" t="s">
        <v>99</v>
      </c>
      <c r="I14" s="78" t="s">
        <v>100</v>
      </c>
      <c r="J14" s="78" t="s">
        <v>101</v>
      </c>
      <c r="K14" s="78" t="s">
        <v>102</v>
      </c>
    </row>
    <row r="15" spans="1:11" ht="26.25" customHeight="1" x14ac:dyDescent="0.25">
      <c r="A15" s="81"/>
      <c r="B15" s="81"/>
      <c r="C15" s="81"/>
      <c r="D15" s="81"/>
      <c r="E15" s="35" t="s">
        <v>103</v>
      </c>
      <c r="F15" s="36" t="s">
        <v>104</v>
      </c>
      <c r="G15" s="36" t="s">
        <v>10</v>
      </c>
      <c r="H15" s="79"/>
      <c r="I15" s="79"/>
      <c r="J15" s="79"/>
      <c r="K15" s="79"/>
    </row>
    <row r="16" spans="1:11" x14ac:dyDescent="0.25">
      <c r="A16" s="37" t="s">
        <v>105</v>
      </c>
      <c r="B16" s="37" t="s">
        <v>106</v>
      </c>
      <c r="C16" s="37" t="s">
        <v>107</v>
      </c>
      <c r="D16" s="37" t="s">
        <v>11</v>
      </c>
      <c r="E16" s="38">
        <v>5000</v>
      </c>
      <c r="F16" s="39"/>
      <c r="G16" s="40">
        <v>5000</v>
      </c>
      <c r="H16" s="41">
        <v>5000</v>
      </c>
      <c r="I16" s="41">
        <v>5000</v>
      </c>
      <c r="J16" s="42" t="s">
        <v>108</v>
      </c>
      <c r="K16" s="42" t="s">
        <v>109</v>
      </c>
    </row>
    <row r="17" spans="1:11" x14ac:dyDescent="0.25">
      <c r="A17" s="37" t="s">
        <v>110</v>
      </c>
      <c r="B17" s="37" t="s">
        <v>111</v>
      </c>
      <c r="C17" s="37" t="s">
        <v>107</v>
      </c>
      <c r="D17" s="37" t="s">
        <v>11</v>
      </c>
      <c r="E17" s="38">
        <v>66500</v>
      </c>
      <c r="F17" s="39"/>
      <c r="G17" s="40">
        <v>66500</v>
      </c>
      <c r="H17" s="41">
        <v>56400</v>
      </c>
      <c r="I17" s="41">
        <v>55800</v>
      </c>
      <c r="J17" s="42" t="s">
        <v>108</v>
      </c>
      <c r="K17" s="42"/>
    </row>
    <row r="18" spans="1:11" x14ac:dyDescent="0.25">
      <c r="A18" s="37" t="s">
        <v>110</v>
      </c>
      <c r="B18" s="37" t="s">
        <v>112</v>
      </c>
      <c r="C18" s="37" t="s">
        <v>113</v>
      </c>
      <c r="D18" s="37" t="s">
        <v>11</v>
      </c>
      <c r="E18" s="38">
        <v>94500</v>
      </c>
      <c r="F18" s="39"/>
      <c r="G18" s="40">
        <v>94500</v>
      </c>
      <c r="H18" s="41">
        <v>94500</v>
      </c>
      <c r="I18" s="41">
        <v>94500</v>
      </c>
      <c r="J18" s="42" t="s">
        <v>108</v>
      </c>
      <c r="K18" s="42"/>
    </row>
    <row r="19" spans="1:11" x14ac:dyDescent="0.25">
      <c r="A19" s="37" t="s">
        <v>110</v>
      </c>
      <c r="B19" s="37" t="s">
        <v>114</v>
      </c>
      <c r="C19" s="37" t="s">
        <v>113</v>
      </c>
      <c r="D19" s="37" t="s">
        <v>11</v>
      </c>
      <c r="E19" s="38">
        <v>120000</v>
      </c>
      <c r="F19" s="39"/>
      <c r="G19" s="40">
        <v>120000</v>
      </c>
      <c r="H19" s="41">
        <v>120000</v>
      </c>
      <c r="I19" s="41">
        <v>120000</v>
      </c>
      <c r="J19" s="42" t="s">
        <v>108</v>
      </c>
      <c r="K19" s="42"/>
    </row>
    <row r="20" spans="1:11" x14ac:dyDescent="0.25">
      <c r="A20" s="37" t="s">
        <v>115</v>
      </c>
      <c r="B20" s="37" t="s">
        <v>116</v>
      </c>
      <c r="C20" s="37" t="s">
        <v>113</v>
      </c>
      <c r="D20" s="37" t="s">
        <v>11</v>
      </c>
      <c r="E20" s="38">
        <v>284000</v>
      </c>
      <c r="F20" s="39"/>
      <c r="G20" s="40">
        <v>284000</v>
      </c>
      <c r="H20" s="41">
        <v>284000</v>
      </c>
      <c r="I20" s="41">
        <v>284000</v>
      </c>
      <c r="J20" s="42" t="s">
        <v>108</v>
      </c>
      <c r="K20" s="42"/>
    </row>
    <row r="21" spans="1:11" x14ac:dyDescent="0.25">
      <c r="A21" s="37" t="s">
        <v>117</v>
      </c>
      <c r="B21" s="37" t="s">
        <v>118</v>
      </c>
      <c r="C21" s="37" t="s">
        <v>113</v>
      </c>
      <c r="D21" s="37" t="s">
        <v>11</v>
      </c>
      <c r="E21" s="38">
        <v>377184.92</v>
      </c>
      <c r="F21" s="39"/>
      <c r="G21" s="40">
        <v>377184.92</v>
      </c>
      <c r="H21" s="41">
        <v>377200</v>
      </c>
      <c r="I21" s="41">
        <v>377200</v>
      </c>
      <c r="J21" s="42" t="s">
        <v>108</v>
      </c>
      <c r="K21" s="42"/>
    </row>
    <row r="22" spans="1:11" x14ac:dyDescent="0.25">
      <c r="A22" s="37" t="s">
        <v>115</v>
      </c>
      <c r="B22" s="37" t="s">
        <v>119</v>
      </c>
      <c r="C22" s="37" t="s">
        <v>113</v>
      </c>
      <c r="D22" s="37" t="s">
        <v>11</v>
      </c>
      <c r="E22" s="38">
        <v>623000</v>
      </c>
      <c r="F22" s="39"/>
      <c r="G22" s="40">
        <v>623000</v>
      </c>
      <c r="H22" s="41">
        <v>623000</v>
      </c>
      <c r="I22" s="41">
        <v>623000</v>
      </c>
      <c r="J22" s="42" t="s">
        <v>108</v>
      </c>
      <c r="K22" s="42"/>
    </row>
    <row r="23" spans="1:11" x14ac:dyDescent="0.25">
      <c r="A23" s="37" t="s">
        <v>120</v>
      </c>
      <c r="B23" s="37">
        <v>7830175570</v>
      </c>
      <c r="C23" s="37" t="s">
        <v>122</v>
      </c>
      <c r="D23" s="37" t="s">
        <v>12</v>
      </c>
      <c r="E23" s="38">
        <v>673914.01</v>
      </c>
      <c r="F23" s="39"/>
      <c r="G23" s="40">
        <v>673914.01</v>
      </c>
      <c r="H23" s="41">
        <v>597139</v>
      </c>
      <c r="I23" s="41">
        <v>661118.18000000005</v>
      </c>
      <c r="J23" s="42" t="s">
        <v>108</v>
      </c>
      <c r="K23" s="42" t="s">
        <v>109</v>
      </c>
    </row>
    <row r="24" spans="1:11" x14ac:dyDescent="0.25">
      <c r="A24" s="37" t="s">
        <v>110</v>
      </c>
      <c r="B24" s="37" t="s">
        <v>123</v>
      </c>
      <c r="C24" s="37" t="s">
        <v>113</v>
      </c>
      <c r="D24" s="37" t="s">
        <v>11</v>
      </c>
      <c r="E24" s="38">
        <v>1400000</v>
      </c>
      <c r="F24" s="39"/>
      <c r="G24" s="40">
        <v>1400000</v>
      </c>
      <c r="H24" s="41">
        <v>1400000</v>
      </c>
      <c r="I24" s="41">
        <v>1400000</v>
      </c>
      <c r="J24" s="42" t="s">
        <v>108</v>
      </c>
      <c r="K24" s="42"/>
    </row>
    <row r="25" spans="1:11" x14ac:dyDescent="0.25">
      <c r="A25" s="37" t="s">
        <v>110</v>
      </c>
      <c r="B25" s="37" t="s">
        <v>124</v>
      </c>
      <c r="C25" s="37" t="s">
        <v>113</v>
      </c>
      <c r="D25" s="37" t="s">
        <v>11</v>
      </c>
      <c r="E25" s="38">
        <v>1500000</v>
      </c>
      <c r="F25" s="39"/>
      <c r="G25" s="40">
        <v>1500000</v>
      </c>
      <c r="H25" s="41">
        <v>1500000</v>
      </c>
      <c r="I25" s="41">
        <v>1500000</v>
      </c>
      <c r="J25" s="42" t="s">
        <v>108</v>
      </c>
      <c r="K25" s="42"/>
    </row>
    <row r="26" spans="1:11" x14ac:dyDescent="0.25">
      <c r="A26" s="37" t="s">
        <v>105</v>
      </c>
      <c r="B26" s="37" t="s">
        <v>106</v>
      </c>
      <c r="C26" s="37" t="s">
        <v>122</v>
      </c>
      <c r="D26" s="37" t="s">
        <v>11</v>
      </c>
      <c r="E26" s="38">
        <v>1600000</v>
      </c>
      <c r="F26" s="39"/>
      <c r="G26" s="40">
        <v>1600000</v>
      </c>
      <c r="H26" s="41">
        <v>1600000</v>
      </c>
      <c r="I26" s="41">
        <v>1600000</v>
      </c>
      <c r="J26" s="42" t="s">
        <v>108</v>
      </c>
      <c r="K26" s="42" t="s">
        <v>109</v>
      </c>
    </row>
    <row r="27" spans="1:11" x14ac:dyDescent="0.25">
      <c r="A27" s="37" t="s">
        <v>110</v>
      </c>
      <c r="B27" s="37" t="s">
        <v>125</v>
      </c>
      <c r="C27" s="37" t="s">
        <v>113</v>
      </c>
      <c r="D27" s="37" t="s">
        <v>11</v>
      </c>
      <c r="E27" s="38">
        <v>1698000</v>
      </c>
      <c r="F27" s="39"/>
      <c r="G27" s="40">
        <v>1698000</v>
      </c>
      <c r="H27" s="41">
        <v>1698000</v>
      </c>
      <c r="I27" s="41">
        <v>1698000</v>
      </c>
      <c r="J27" s="42" t="s">
        <v>108</v>
      </c>
      <c r="K27" s="42"/>
    </row>
    <row r="28" spans="1:11" x14ac:dyDescent="0.25">
      <c r="A28" s="37" t="s">
        <v>120</v>
      </c>
      <c r="B28" s="37" t="s">
        <v>121</v>
      </c>
      <c r="C28" s="37" t="s">
        <v>126</v>
      </c>
      <c r="D28" s="37" t="s">
        <v>12</v>
      </c>
      <c r="E28" s="38">
        <v>2684022</v>
      </c>
      <c r="F28" s="39"/>
      <c r="G28" s="40">
        <v>2684022</v>
      </c>
      <c r="H28" s="41">
        <v>2684022</v>
      </c>
      <c r="I28" s="41">
        <v>2684022</v>
      </c>
      <c r="J28" s="42" t="s">
        <v>108</v>
      </c>
      <c r="K28" s="42"/>
    </row>
    <row r="29" spans="1:11" x14ac:dyDescent="0.25">
      <c r="A29" s="37" t="s">
        <v>117</v>
      </c>
      <c r="B29" s="37" t="s">
        <v>127</v>
      </c>
      <c r="C29" s="37" t="s">
        <v>113</v>
      </c>
      <c r="D29" s="37" t="s">
        <v>11</v>
      </c>
      <c r="E29" s="38">
        <v>2970000</v>
      </c>
      <c r="F29" s="39"/>
      <c r="G29" s="40">
        <v>2970000</v>
      </c>
      <c r="H29" s="41">
        <v>2970000</v>
      </c>
      <c r="I29" s="41">
        <v>2970000</v>
      </c>
      <c r="J29" s="42" t="s">
        <v>108</v>
      </c>
      <c r="K29" s="42"/>
    </row>
    <row r="30" spans="1:11" x14ac:dyDescent="0.25">
      <c r="A30" s="37" t="s">
        <v>117</v>
      </c>
      <c r="B30" s="37" t="s">
        <v>128</v>
      </c>
      <c r="C30" s="37" t="s">
        <v>129</v>
      </c>
      <c r="D30" s="37" t="s">
        <v>11</v>
      </c>
      <c r="E30" s="38">
        <v>4000000</v>
      </c>
      <c r="F30" s="39"/>
      <c r="G30" s="40">
        <v>4000000</v>
      </c>
      <c r="H30" s="41">
        <v>4000000</v>
      </c>
      <c r="I30" s="41">
        <v>5000000</v>
      </c>
      <c r="J30" s="42" t="s">
        <v>108</v>
      </c>
      <c r="K30" s="42"/>
    </row>
    <row r="31" spans="1:11" x14ac:dyDescent="0.25">
      <c r="A31" s="37" t="s">
        <v>110</v>
      </c>
      <c r="B31" s="37" t="s">
        <v>111</v>
      </c>
      <c r="C31" s="37" t="s">
        <v>113</v>
      </c>
      <c r="D31" s="37" t="s">
        <v>11</v>
      </c>
      <c r="E31" s="38">
        <v>4052100</v>
      </c>
      <c r="F31" s="39"/>
      <c r="G31" s="40">
        <v>4052100</v>
      </c>
      <c r="H31" s="41">
        <v>4090400</v>
      </c>
      <c r="I31" s="41">
        <v>4130300</v>
      </c>
      <c r="J31" s="42" t="s">
        <v>108</v>
      </c>
      <c r="K31" s="42"/>
    </row>
    <row r="32" spans="1:11" x14ac:dyDescent="0.25">
      <c r="A32" s="37" t="s">
        <v>130</v>
      </c>
      <c r="B32" s="37" t="s">
        <v>131</v>
      </c>
      <c r="C32" s="37" t="s">
        <v>113</v>
      </c>
      <c r="D32" s="37" t="s">
        <v>11</v>
      </c>
      <c r="E32" s="38">
        <v>4851000</v>
      </c>
      <c r="F32" s="39"/>
      <c r="G32" s="40">
        <v>4851000</v>
      </c>
      <c r="H32" s="41">
        <v>4302100</v>
      </c>
      <c r="I32" s="41">
        <v>4302100</v>
      </c>
      <c r="J32" s="42" t="s">
        <v>108</v>
      </c>
      <c r="K32" s="42" t="s">
        <v>109</v>
      </c>
    </row>
    <row r="33" spans="1:11" x14ac:dyDescent="0.25">
      <c r="A33" s="37" t="s">
        <v>117</v>
      </c>
      <c r="B33" s="37" t="s">
        <v>132</v>
      </c>
      <c r="C33" s="37" t="s">
        <v>129</v>
      </c>
      <c r="D33" s="37" t="s">
        <v>11</v>
      </c>
      <c r="E33" s="38">
        <v>13570000</v>
      </c>
      <c r="F33" s="39"/>
      <c r="G33" s="40">
        <v>13570000</v>
      </c>
      <c r="H33" s="41">
        <v>107570000</v>
      </c>
      <c r="I33" s="41">
        <v>90570000</v>
      </c>
      <c r="J33" s="42" t="s">
        <v>108</v>
      </c>
      <c r="K33" s="42"/>
    </row>
    <row r="34" spans="1:11" x14ac:dyDescent="0.25">
      <c r="A34" s="37" t="s">
        <v>117</v>
      </c>
      <c r="B34" s="37" t="s">
        <v>133</v>
      </c>
      <c r="C34" s="37" t="s">
        <v>129</v>
      </c>
      <c r="D34" s="37" t="s">
        <v>13</v>
      </c>
      <c r="E34" s="38">
        <v>68122862.010000005</v>
      </c>
      <c r="F34" s="39"/>
      <c r="G34" s="40">
        <v>68122862.010000005</v>
      </c>
      <c r="H34" s="39"/>
      <c r="I34" s="39"/>
      <c r="J34" s="42" t="s">
        <v>108</v>
      </c>
      <c r="K34" s="42"/>
    </row>
    <row r="35" spans="1:11" x14ac:dyDescent="0.25">
      <c r="A35" s="37" t="s">
        <v>117</v>
      </c>
      <c r="B35" s="37" t="s">
        <v>134</v>
      </c>
      <c r="C35" s="37" t="s">
        <v>113</v>
      </c>
      <c r="D35" s="37" t="s">
        <v>11</v>
      </c>
      <c r="E35" s="38">
        <v>81803200</v>
      </c>
      <c r="F35" s="39"/>
      <c r="G35" s="40">
        <v>81803200</v>
      </c>
      <c r="H35" s="41">
        <v>71803200</v>
      </c>
      <c r="I35" s="41">
        <v>71803200</v>
      </c>
      <c r="J35" s="42" t="s">
        <v>108</v>
      </c>
      <c r="K35" s="42"/>
    </row>
    <row r="36" spans="1:11" x14ac:dyDescent="0.25">
      <c r="A36" s="37" t="s">
        <v>110</v>
      </c>
      <c r="B36" s="37" t="s">
        <v>111</v>
      </c>
      <c r="C36" s="37" t="s">
        <v>122</v>
      </c>
      <c r="D36" s="37" t="s">
        <v>11</v>
      </c>
      <c r="E36" s="38">
        <v>96496400</v>
      </c>
      <c r="F36" s="39"/>
      <c r="G36" s="40">
        <v>96496400</v>
      </c>
      <c r="H36" s="41">
        <v>96496400</v>
      </c>
      <c r="I36" s="41">
        <v>96496400</v>
      </c>
      <c r="J36" s="42" t="s">
        <v>108</v>
      </c>
      <c r="K36" s="42"/>
    </row>
    <row r="37" spans="1:11" x14ac:dyDescent="0.25">
      <c r="A37" s="37" t="s">
        <v>105</v>
      </c>
      <c r="B37" s="37" t="s">
        <v>135</v>
      </c>
      <c r="C37" s="37" t="s">
        <v>122</v>
      </c>
      <c r="D37" s="37" t="s">
        <v>11</v>
      </c>
      <c r="E37" s="38">
        <v>141821000</v>
      </c>
      <c r="F37" s="39"/>
      <c r="G37" s="40">
        <v>141821000</v>
      </c>
      <c r="H37" s="41">
        <v>141821000</v>
      </c>
      <c r="I37" s="41">
        <v>141821000</v>
      </c>
      <c r="J37" s="42" t="s">
        <v>108</v>
      </c>
      <c r="K37" s="42" t="s">
        <v>109</v>
      </c>
    </row>
    <row r="38" spans="1:11" x14ac:dyDescent="0.25">
      <c r="A38" s="37" t="s">
        <v>117</v>
      </c>
      <c r="B38" s="37" t="s">
        <v>136</v>
      </c>
      <c r="C38" s="37" t="s">
        <v>129</v>
      </c>
      <c r="D38" s="37" t="s">
        <v>11</v>
      </c>
      <c r="E38" s="38">
        <v>181195915.08000001</v>
      </c>
      <c r="F38" s="39"/>
      <c r="G38" s="40">
        <v>181195915.08000001</v>
      </c>
      <c r="H38" s="39"/>
      <c r="I38" s="39"/>
      <c r="J38" s="42" t="s">
        <v>108</v>
      </c>
      <c r="K38" s="42"/>
    </row>
    <row r="39" spans="1:11" x14ac:dyDescent="0.25">
      <c r="A39" s="37" t="s">
        <v>117</v>
      </c>
      <c r="B39" s="37" t="s">
        <v>137</v>
      </c>
      <c r="C39" s="37" t="s">
        <v>129</v>
      </c>
      <c r="D39" s="37" t="s">
        <v>12</v>
      </c>
      <c r="E39" s="38">
        <v>181195915.08000001</v>
      </c>
      <c r="F39" s="39"/>
      <c r="G39" s="40">
        <v>181195915.08000001</v>
      </c>
      <c r="H39" s="39"/>
      <c r="I39" s="39"/>
      <c r="J39" s="42" t="s">
        <v>108</v>
      </c>
      <c r="K39" s="42"/>
    </row>
    <row r="40" spans="1:11" x14ac:dyDescent="0.25">
      <c r="A40" s="37" t="s">
        <v>120</v>
      </c>
      <c r="B40" s="37" t="s">
        <v>121</v>
      </c>
      <c r="C40" s="37" t="s">
        <v>129</v>
      </c>
      <c r="D40" s="37" t="s">
        <v>12</v>
      </c>
      <c r="E40" s="43">
        <v>477579463.99000001</v>
      </c>
      <c r="F40" s="44"/>
      <c r="G40" s="45">
        <v>477579463.99000001</v>
      </c>
      <c r="H40" s="46">
        <v>422825139</v>
      </c>
      <c r="I40" s="46">
        <v>468453759.81999999</v>
      </c>
      <c r="J40" s="42" t="s">
        <v>108</v>
      </c>
      <c r="K40" s="42"/>
    </row>
    <row r="41" spans="1:11" x14ac:dyDescent="0.25">
      <c r="E41" s="47" t="s">
        <v>138</v>
      </c>
      <c r="F41" s="47" t="s">
        <v>139</v>
      </c>
      <c r="G41" s="47" t="s">
        <v>138</v>
      </c>
      <c r="H41" s="47" t="s">
        <v>140</v>
      </c>
      <c r="I41" s="47" t="s">
        <v>141</v>
      </c>
    </row>
    <row r="42" spans="1:11" x14ac:dyDescent="0.25">
      <c r="G42" s="53">
        <f>SUBTOTAL(9,G16:G41)</f>
        <v>1268783977.0900002</v>
      </c>
      <c r="H42" s="53">
        <f t="shared" ref="H42:I42" si="0">SUBTOTAL(9,H16:H41)</f>
        <v>866917500</v>
      </c>
      <c r="I42" s="53">
        <f t="shared" si="0"/>
        <v>896649400</v>
      </c>
    </row>
  </sheetData>
  <autoFilter ref="A14:K41" xr:uid="{62AF2354-4B3B-4113-B836-C9ABFF28A9C9}">
    <filterColumn colId="4" showButton="0"/>
    <filterColumn colId="5" showButton="0"/>
  </autoFilter>
  <mergeCells count="9">
    <mergeCell ref="I14:I15"/>
    <mergeCell ref="J14:J15"/>
    <mergeCell ref="K14:K15"/>
    <mergeCell ref="A14:A15"/>
    <mergeCell ref="B14:B15"/>
    <mergeCell ref="C14:C15"/>
    <mergeCell ref="D14:D15"/>
    <mergeCell ref="E14:G14"/>
    <mergeCell ref="H14:H15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622DC-121A-48B7-8C82-DD6C0583E7A0}">
  <dimension ref="A5:M9"/>
  <sheetViews>
    <sheetView topLeftCell="A4" workbookViewId="0">
      <selection activeCell="I23" sqref="I23"/>
    </sheetView>
  </sheetViews>
  <sheetFormatPr defaultRowHeight="15" x14ac:dyDescent="0.25"/>
  <cols>
    <col min="2" max="2" width="36.7109375" customWidth="1"/>
  </cols>
  <sheetData>
    <row r="5" spans="1:13" x14ac:dyDescent="0.25">
      <c r="F5">
        <v>2023</v>
      </c>
      <c r="G5">
        <v>2024</v>
      </c>
      <c r="H5">
        <v>2025</v>
      </c>
      <c r="I5">
        <v>2026</v>
      </c>
      <c r="J5">
        <v>2027</v>
      </c>
      <c r="K5">
        <v>2028</v>
      </c>
    </row>
    <row r="6" spans="1:13" ht="36" x14ac:dyDescent="0.25">
      <c r="A6" s="13" t="s">
        <v>29</v>
      </c>
      <c r="B6" s="3" t="s">
        <v>30</v>
      </c>
      <c r="C6" s="2" t="s">
        <v>9</v>
      </c>
      <c r="D6" s="2" t="s">
        <v>11</v>
      </c>
      <c r="E6" s="9">
        <f>SUM(E7:E9)</f>
        <v>960062.2</v>
      </c>
      <c r="F6" s="9">
        <f>SUM(F7:F9)</f>
        <v>172391.4</v>
      </c>
      <c r="G6" s="56">
        <f t="shared" ref="G6:K6" si="0">SUM(G7:G9)</f>
        <v>233798.90000000002</v>
      </c>
      <c r="H6" s="56">
        <f t="shared" si="0"/>
        <v>148552.6</v>
      </c>
      <c r="I6" s="56">
        <f t="shared" si="0"/>
        <v>153709.1</v>
      </c>
      <c r="J6" s="9">
        <f t="shared" si="0"/>
        <v>125805.1</v>
      </c>
      <c r="K6" s="9">
        <f t="shared" si="0"/>
        <v>125805.1</v>
      </c>
      <c r="L6" s="9"/>
      <c r="M6" s="5"/>
    </row>
    <row r="7" spans="1:13" ht="24" x14ac:dyDescent="0.25">
      <c r="A7" s="13" t="s">
        <v>51</v>
      </c>
      <c r="B7" s="3" t="s">
        <v>26</v>
      </c>
      <c r="C7" s="2"/>
      <c r="D7" s="2" t="s">
        <v>11</v>
      </c>
      <c r="E7" s="9">
        <f>SUM(F7:K7)</f>
        <v>767072.7</v>
      </c>
      <c r="F7" s="10">
        <v>121998.7</v>
      </c>
      <c r="G7" s="57">
        <v>136602.1</v>
      </c>
      <c r="H7" s="57">
        <v>138352.6</v>
      </c>
      <c r="I7" s="56">
        <v>138509.1</v>
      </c>
      <c r="J7" s="10">
        <v>115805.1</v>
      </c>
      <c r="K7" s="9">
        <v>115805.1</v>
      </c>
      <c r="L7" s="9"/>
      <c r="M7" s="5" t="s">
        <v>60</v>
      </c>
    </row>
    <row r="8" spans="1:13" ht="24" x14ac:dyDescent="0.25">
      <c r="A8" s="13" t="s">
        <v>52</v>
      </c>
      <c r="B8" s="3" t="s">
        <v>31</v>
      </c>
      <c r="C8" s="2"/>
      <c r="D8" s="2" t="s">
        <v>11</v>
      </c>
      <c r="E8" s="9">
        <f t="shared" ref="E8" si="1">SUM(F8:K8)</f>
        <v>165890</v>
      </c>
      <c r="F8" s="54">
        <v>46590.7</v>
      </c>
      <c r="G8" s="57">
        <v>93899.3</v>
      </c>
      <c r="H8" s="57">
        <v>10200</v>
      </c>
      <c r="I8" s="56">
        <v>15200</v>
      </c>
      <c r="J8" s="10">
        <v>0</v>
      </c>
      <c r="K8" s="9">
        <v>0</v>
      </c>
      <c r="L8" s="9"/>
      <c r="M8" s="5" t="s">
        <v>60</v>
      </c>
    </row>
    <row r="9" spans="1:13" ht="24" x14ac:dyDescent="0.25">
      <c r="A9" s="13" t="s">
        <v>53</v>
      </c>
      <c r="B9" s="3" t="s">
        <v>32</v>
      </c>
      <c r="C9" s="2"/>
      <c r="D9" s="2" t="s">
        <v>11</v>
      </c>
      <c r="E9" s="9">
        <f>SUM(F9:K9)</f>
        <v>27099.5</v>
      </c>
      <c r="F9" s="10">
        <v>3802</v>
      </c>
      <c r="G9" s="56">
        <v>3297.5</v>
      </c>
      <c r="H9" s="57">
        <v>0</v>
      </c>
      <c r="I9" s="56">
        <v>0</v>
      </c>
      <c r="J9" s="10">
        <v>10000</v>
      </c>
      <c r="K9" s="9">
        <v>10000</v>
      </c>
      <c r="L9" s="9"/>
      <c r="M9" s="5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План</vt:lpstr>
      <vt:lpstr>2023</vt:lpstr>
      <vt:lpstr>2024-2026</vt:lpstr>
      <vt:lpstr>Лист1</vt:lpstr>
      <vt:lpstr>План!Область_печати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Юрьева Елена Сергеевна</cp:lastModifiedBy>
  <cp:lastPrinted>2023-12-27T15:06:46Z</cp:lastPrinted>
  <dcterms:created xsi:type="dcterms:W3CDTF">2023-07-20T18:40:59Z</dcterms:created>
  <dcterms:modified xsi:type="dcterms:W3CDTF">2024-01-26T12:04:36Z</dcterms:modified>
</cp:coreProperties>
</file>